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.mazenc\Documents\API\2025\produits crétois\"/>
    </mc:Choice>
  </mc:AlternateContent>
  <xr:revisionPtr revIDLastSave="0" documentId="8_{E2C1904E-BE87-4822-AAED-F2804496222D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COMMANDE" sheetId="1" r:id="rId1"/>
  </sheets>
  <definedNames>
    <definedName name="_Hlk121133135" localSheetId="0">COMMANDE!#REF!</definedName>
    <definedName name="_xlnm.Print_Area" localSheetId="0">COMMANDE!$C$1:$H$51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H30" i="1" l="1"/>
  <c r="F92" i="1"/>
  <c r="F13" i="1" s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F93" i="1" l="1"/>
  <c r="E13" i="1" s="1"/>
  <c r="F30" i="1" l="1"/>
  <c r="H26" i="1" l="1"/>
  <c r="H27" i="1"/>
  <c r="H28" i="1"/>
  <c r="H29" i="1" l="1"/>
  <c r="F26" i="1"/>
  <c r="F22" i="1"/>
  <c r="F23" i="1" l="1"/>
  <c r="F24" i="1"/>
  <c r="F25" i="1"/>
  <c r="F27" i="1"/>
  <c r="F28" i="1"/>
  <c r="F29" i="1"/>
  <c r="E53" i="1" l="1"/>
  <c r="E12" i="1" s="1"/>
  <c r="E14" i="1" s="1"/>
  <c r="H24" i="1"/>
  <c r="H23" i="1"/>
  <c r="H22" i="1"/>
  <c r="H25" i="1"/>
  <c r="G9" i="1"/>
  <c r="G8" i="1"/>
  <c r="G7" i="1"/>
  <c r="E54" i="1" l="1"/>
  <c r="F12" i="1" s="1"/>
</calcChain>
</file>

<file path=xl/sharedStrings.xml><?xml version="1.0" encoding="utf-8"?>
<sst xmlns="http://schemas.openxmlformats.org/spreadsheetml/2006/main" count="135" uniqueCount="108">
  <si>
    <t>QUANTITE</t>
  </si>
  <si>
    <t>PRODUITS</t>
  </si>
  <si>
    <t>TOTAL EUROS</t>
  </si>
  <si>
    <t>LITRES</t>
  </si>
  <si>
    <t>PRIX UNITE</t>
  </si>
  <si>
    <t>Bidons de 500 ml huile citron</t>
  </si>
  <si>
    <t>SAVEURS DE CRETE</t>
  </si>
  <si>
    <t>CRETE GRECE</t>
  </si>
  <si>
    <t>Bidons de 250 ml huile orange</t>
  </si>
  <si>
    <t>Bidons de 5 litres</t>
  </si>
  <si>
    <t>Bidons de 3 litres</t>
  </si>
  <si>
    <t>Bidons de 2 litres</t>
  </si>
  <si>
    <t>Bidons de 1 litre</t>
  </si>
  <si>
    <t>Miel thym 500 gr</t>
  </si>
  <si>
    <t>Olives vertes sachet sous vide de 200 gr</t>
  </si>
  <si>
    <t>Olives noires sachet sous vide de 200 gr</t>
  </si>
  <si>
    <t>COORDONNEES CLIENT:</t>
  </si>
  <si>
    <t>NOM :</t>
  </si>
  <si>
    <t>TEL :</t>
  </si>
  <si>
    <t>ADRESSE :</t>
  </si>
  <si>
    <t>Miel thym 2 kg</t>
  </si>
  <si>
    <t>Code Postale: 70007 AVDOU (Xersonnissos)</t>
  </si>
  <si>
    <r>
      <rPr>
        <b/>
        <i/>
        <sz val="11"/>
        <color theme="1"/>
        <rFont val="Calibri"/>
        <family val="2"/>
        <charset val="161"/>
        <scheme val="minor"/>
      </rPr>
      <t>TEL:</t>
    </r>
    <r>
      <rPr>
        <i/>
        <sz val="11"/>
        <color theme="1"/>
        <rFont val="Calibri"/>
        <family val="2"/>
        <charset val="161"/>
        <scheme val="minor"/>
      </rPr>
      <t xml:space="preserve"> 00.30.2897.05.17.74   (moulin)</t>
    </r>
  </si>
  <si>
    <r>
      <rPr>
        <b/>
        <i/>
        <sz val="11"/>
        <color theme="1"/>
        <rFont val="Calibri"/>
        <family val="2"/>
        <charset val="161"/>
        <scheme val="minor"/>
      </rPr>
      <t>MAIL:</t>
    </r>
    <r>
      <rPr>
        <i/>
        <sz val="11"/>
        <color theme="1"/>
        <rFont val="Calibri"/>
        <family val="2"/>
        <charset val="161"/>
        <scheme val="minor"/>
      </rPr>
      <t xml:space="preserve"> assar@otenet.gr</t>
    </r>
  </si>
  <si>
    <r>
      <rPr>
        <b/>
        <i/>
        <sz val="11"/>
        <color theme="1"/>
        <rFont val="Calibri"/>
        <family val="2"/>
        <charset val="161"/>
        <scheme val="minor"/>
      </rPr>
      <t>WEBSITE</t>
    </r>
    <r>
      <rPr>
        <i/>
        <sz val="11"/>
        <color theme="1"/>
        <rFont val="Calibri"/>
        <family val="2"/>
        <charset val="161"/>
        <scheme val="minor"/>
      </rPr>
      <t>: www.assargiotakisyannis.gr</t>
    </r>
  </si>
  <si>
    <t>Bouteille de 250 ml huile à l'ail</t>
  </si>
  <si>
    <t>Mix Herbes Aromatiques Pour Salade Grecque 50 gr</t>
  </si>
  <si>
    <t>Mix Herbes Aromatiques Pour Tzatziki 50 gr</t>
  </si>
  <si>
    <t>Mix Herbes Aromatiques Pour Barbecue 50 gr</t>
  </si>
  <si>
    <t>Mix Herbes Aromatiques Pour Poulet 50 gr</t>
  </si>
  <si>
    <t>Savons blancs traditionnels huile olive 160-180 gr</t>
  </si>
  <si>
    <t>Bidons de 500 ml</t>
  </si>
  <si>
    <t>Dictame 25 gr</t>
  </si>
  <si>
    <r>
      <rPr>
        <b/>
        <i/>
        <sz val="11"/>
        <color theme="1"/>
        <rFont val="Calibri"/>
        <family val="2"/>
        <charset val="161"/>
        <scheme val="minor"/>
      </rPr>
      <t>TEL:</t>
    </r>
    <r>
      <rPr>
        <i/>
        <sz val="11"/>
        <color theme="1"/>
        <rFont val="Calibri"/>
        <family val="2"/>
        <charset val="161"/>
        <scheme val="minor"/>
      </rPr>
      <t xml:space="preserve"> 00.30.6984.304.527 (portable)</t>
    </r>
  </si>
  <si>
    <t>Bouteille de 100 ml huile basilic</t>
  </si>
  <si>
    <t>ASSARGIOTAKIS Géraldine</t>
  </si>
  <si>
    <t xml:space="preserve">email : </t>
  </si>
  <si>
    <t>Paiement au nom de l'API impérativement joint au  bon de commande</t>
  </si>
  <si>
    <t>Virement</t>
  </si>
  <si>
    <t xml:space="preserve">Chèque </t>
  </si>
  <si>
    <t>SHAMPOING OLIVE BIO Grenade et Raisin CHEVEUX SECS, ABIMES, COLORES</t>
  </si>
  <si>
    <t>300 ML</t>
  </si>
  <si>
    <t>SHAMPOING OLIVE BIO TOUT TYPE DE CHEVEUX Blé et Miel</t>
  </si>
  <si>
    <t>APRES-SHAMPOING - huile Argan, amande, huile pepin de raisin (sans rincage)</t>
  </si>
  <si>
    <t>150 ML</t>
  </si>
  <si>
    <t>APRES-SHAMPOING Blé et Miel</t>
  </si>
  <si>
    <t>MASQUE CHEVEUX Laurier et Grenade</t>
  </si>
  <si>
    <t>250 ML</t>
  </si>
  <si>
    <t xml:space="preserve">HUILE PRECIEUSE CHEVEUX Nourrissante, Protectrice, Hydratante </t>
  </si>
  <si>
    <t>100 ML</t>
  </si>
  <si>
    <t>GEL DOUCHE HUILE OLIVE BIO Grenade et Miel</t>
  </si>
  <si>
    <t>GEL DOUCHE ORANGE ORCHIDEE VANILLE MYRTILLE</t>
  </si>
  <si>
    <t>GEL DOUCHE HUILE OLIVE YAOURT ET ALOE VERA</t>
  </si>
  <si>
    <t>LAIT POUR LE CORPS HUILE OLIVE BIO Grenade et Miel</t>
  </si>
  <si>
    <t>LAIT POUR LE CORPS ORANGE ORCHIDEE VANILLE MYRTILLE</t>
  </si>
  <si>
    <t>BODY BUTTER HUILE OLIVE BIO Grenade et Miel</t>
  </si>
  <si>
    <t>BODY YOGURT HUILE OLIVE BIO Yaourt et Aloe Vera</t>
  </si>
  <si>
    <t>HUILE MASSAGE, CORPS, CHEVEUX, VISAGE A HUILE OLIVE BIO 3 EN 1</t>
  </si>
  <si>
    <t>HUILE CORPS EFFET BRONZE ET BRILLANT Non grasse</t>
  </si>
  <si>
    <t>HUILE CORPS BRILLANT Non grasse Gelee royale</t>
  </si>
  <si>
    <t>CRÈME MAINS ET ONGLES HUILE OLIVE BIO - Calendula Et Citron</t>
  </si>
  <si>
    <t>CRÈME POUR LES PIEDS HUILE OLIVE BIO - Origan Et Romarin</t>
  </si>
  <si>
    <t>CRÈME POUR LES MAINS  ET CORPS HUILE OLIVE - Gelée Royale, fleurs Helichrysum et miel</t>
  </si>
  <si>
    <t>SOINS LAVANTS DOUX Camomille et Romarain pour Toilette intime</t>
  </si>
  <si>
    <t xml:space="preserve">GEL APRÈS SOLAIRE - Menthe et Aloe </t>
  </si>
  <si>
    <t>GEL ALEO VERA - 97 % panthénaol B5</t>
  </si>
  <si>
    <t>SPRAY RAFFRAICHISSANT HYDRATANT ET PARFUME POUR CHEVEUX ET CORPS - Grenade et Miel</t>
  </si>
  <si>
    <t xml:space="preserve">100 ML </t>
  </si>
  <si>
    <t>SPRAY RAFFRAICHISSANT HYDRATANT ET PARFUME POUR CHEVEUX ET CORPS - Truffe noire</t>
  </si>
  <si>
    <t>SPRAY RAFFRAICHISSANT HYDRATANT ET PARFUME POUR CHEVEUX ET CORPS - Gelée royale</t>
  </si>
  <si>
    <t>CRÈME NETTOYANTE EXFOLLIANTE POUR LE CORPS ET VISAGE - Figue de Barbarie et dictame</t>
  </si>
  <si>
    <t>CRÈME ANTI-AGE HUILE OLIVE BIO - Avocat Et Fleurs 'Immortelle'</t>
  </si>
  <si>
    <t>50 ML</t>
  </si>
  <si>
    <t>CRÈME 24 H (crème jour et nuit pour peau sèche et normale) huile olive bio Figue barbarie et miel</t>
  </si>
  <si>
    <t>50ML</t>
  </si>
  <si>
    <t>CRÈME 24 H (crème jour et nuit pour peau grasse et mixte) huile olive bio Figue barbarie et raisin</t>
  </si>
  <si>
    <t>CRÈME CONTOUR DES YEUX - Hamamelis et concombre</t>
  </si>
  <si>
    <t>LOTION MICELLAIRE - Démaquillante, nettoyante, apaisante Concombre et aloe vera</t>
  </si>
  <si>
    <t>NETTOYANT VISAGE (Face Wash) - Orange Et Concombre</t>
  </si>
  <si>
    <t xml:space="preserve">PRODUITS </t>
  </si>
  <si>
    <t>CONTENANCE</t>
  </si>
  <si>
    <t xml:space="preserve"> PRIX UNITE </t>
  </si>
  <si>
    <t>TOTAL</t>
  </si>
  <si>
    <t>COSMETIQUES</t>
  </si>
  <si>
    <r>
      <t xml:space="preserve">TOTAL </t>
    </r>
    <r>
      <rPr>
        <b/>
        <sz val="20"/>
        <color theme="1"/>
        <rFont val="Times New Roman"/>
        <family val="1"/>
        <charset val="161"/>
      </rPr>
      <t>€</t>
    </r>
  </si>
  <si>
    <t>Nombre de produits PRODUITS</t>
  </si>
  <si>
    <t>total Huile</t>
  </si>
  <si>
    <t>total comsmétiques</t>
  </si>
  <si>
    <t>Total général</t>
  </si>
  <si>
    <t>Nbre de Litres</t>
  </si>
  <si>
    <t>Banque:</t>
  </si>
  <si>
    <t>Olives crétoises Koroneiki 170 gr</t>
  </si>
  <si>
    <t>Tapenade noire 180 gr</t>
  </si>
  <si>
    <t>Tapenade verte 180 gr</t>
  </si>
  <si>
    <t>Savons huile olive pure  100 gr</t>
  </si>
  <si>
    <t>Savons huile olive aloe vera 100 gr</t>
  </si>
  <si>
    <t>savons huile olive miel 100 gr</t>
  </si>
  <si>
    <t>savons huile olive camomille 100 gr</t>
  </si>
  <si>
    <t>savons huile olive Rose 100 gr</t>
  </si>
  <si>
    <t>savons huile olive lavande 100 gr</t>
  </si>
  <si>
    <t>savons huile olive Grenade 100 gr</t>
  </si>
  <si>
    <t>savons huile olive vanille 100 gr</t>
  </si>
  <si>
    <t>savons huile olive Jasmin 100 gr</t>
  </si>
  <si>
    <t xml:space="preserve">Coût Total Huile </t>
  </si>
  <si>
    <t>Nombre de litres</t>
  </si>
  <si>
    <t>SHAMPOING OLIVE CERISE Feuilles d'olivier, blé, amandes, Argan TOUTE TYPE DE CHEVEUX</t>
  </si>
  <si>
    <t>BON DE COMMANDE - 2025</t>
  </si>
  <si>
    <t>BON DE COMMANDE  à retourner avant le 23 Avril 2025  IMPERATIVEMENT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</si>
</sst>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0.00&quot; Litres&quot;"/>
    <numFmt numFmtId="166" formatCode="0&quot; Produits&quot;"/>
  </numFmts>
  <fonts count="3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4"/>
      <color rgb="FF00B05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4"/>
      <color theme="4" tint="-0.249977111117893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i/>
      <u/>
      <sz val="12"/>
      <color theme="1"/>
      <name val="Calibri"/>
      <family val="2"/>
      <charset val="161"/>
      <scheme val="minor"/>
    </font>
    <font>
      <b/>
      <sz val="16"/>
      <color rgb="FF002060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sz val="14"/>
      <color rgb="FF00B0F0"/>
      <name val="Calibri"/>
      <family val="2"/>
      <charset val="161"/>
      <scheme val="minor"/>
    </font>
    <font>
      <b/>
      <i/>
      <sz val="14"/>
      <color theme="9" tint="-0.499984740745262"/>
      <name val="Calibri"/>
      <family val="2"/>
      <charset val="161"/>
      <scheme val="minor"/>
    </font>
    <font>
      <b/>
      <sz val="14"/>
      <color theme="9" tint="-0.499984740745262"/>
      <name val="Calibri"/>
      <family val="2"/>
      <charset val="161"/>
      <scheme val="minor"/>
    </font>
    <font>
      <b/>
      <i/>
      <sz val="14"/>
      <color rgb="FF00B0F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 val="double"/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6"/>
      <name val="Times New Roman"/>
      <family val="1"/>
      <charset val="161"/>
    </font>
    <font>
      <sz val="18"/>
      <name val="Calibri"/>
      <family val="2"/>
      <charset val="161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b/>
      <sz val="20"/>
      <color theme="1"/>
      <name val="Times New Roman"/>
      <family val="1"/>
      <charset val="161"/>
    </font>
    <font>
      <b/>
      <sz val="14"/>
      <color theme="9" tint="-0.249977111117893"/>
      <name val="Calibri"/>
      <family val="2"/>
      <charset val="161"/>
      <scheme val="minor"/>
    </font>
    <font>
      <b/>
      <i/>
      <sz val="14"/>
      <color rgb="FF7030A0"/>
      <name val="Arial Greek"/>
      <charset val="161"/>
    </font>
    <font>
      <b/>
      <sz val="14"/>
      <color rgb="FF7030A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auto="1"/>
      </left>
      <right style="dashed">
        <color auto="1"/>
      </right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6" fillId="0" borderId="1" xfId="0" applyFon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 applyProtection="1">
      <alignment horizontal="center"/>
      <protection locked="0"/>
    </xf>
    <xf numFmtId="44" fontId="0" fillId="0" borderId="0" xfId="0" applyNumberFormat="1"/>
    <xf numFmtId="0" fontId="21" fillId="0" borderId="0" xfId="0" applyFont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/>
    <xf numFmtId="0" fontId="18" fillId="0" borderId="1" xfId="0" applyFont="1" applyBorder="1"/>
    <xf numFmtId="0" fontId="20" fillId="0" borderId="1" xfId="0" applyFont="1" applyBorder="1"/>
    <xf numFmtId="0" fontId="2" fillId="0" borderId="2" xfId="0" applyFont="1" applyBorder="1" applyAlignment="1" applyProtection="1">
      <alignment horizontal="center"/>
      <protection locked="0"/>
    </xf>
    <xf numFmtId="0" fontId="23" fillId="4" borderId="0" xfId="0" applyFont="1" applyFill="1" applyAlignment="1">
      <alignment horizontal="right"/>
    </xf>
    <xf numFmtId="0" fontId="24" fillId="4" borderId="8" xfId="0" applyFont="1" applyFill="1" applyBorder="1"/>
    <xf numFmtId="0" fontId="26" fillId="4" borderId="0" xfId="0" applyFont="1" applyFill="1" applyAlignment="1">
      <alignment horizontal="left"/>
    </xf>
    <xf numFmtId="0" fontId="23" fillId="4" borderId="15" xfId="0" applyFont="1" applyFill="1" applyBorder="1" applyAlignment="1" applyProtection="1">
      <alignment horizontal="center"/>
      <protection locked="0"/>
    </xf>
    <xf numFmtId="0" fontId="27" fillId="4" borderId="17" xfId="0" applyFont="1" applyFill="1" applyBorder="1" applyAlignment="1">
      <alignment horizontal="center" vertical="center" wrapText="1"/>
    </xf>
    <xf numFmtId="0" fontId="28" fillId="4" borderId="17" xfId="0" applyFont="1" applyFill="1" applyBorder="1" applyAlignment="1">
      <alignment horizontal="center" vertical="center"/>
    </xf>
    <xf numFmtId="44" fontId="28" fillId="4" borderId="17" xfId="1" applyFont="1" applyFill="1" applyBorder="1" applyAlignment="1" applyProtection="1">
      <alignment horizontal="center" vertical="center"/>
    </xf>
    <xf numFmtId="1" fontId="28" fillId="5" borderId="18" xfId="0" applyNumberFormat="1" applyFont="1" applyFill="1" applyBorder="1" applyAlignment="1" applyProtection="1">
      <alignment horizontal="center" vertical="center"/>
      <protection locked="0"/>
    </xf>
    <xf numFmtId="44" fontId="28" fillId="4" borderId="19" xfId="1" applyFont="1" applyFill="1" applyBorder="1" applyAlignment="1" applyProtection="1">
      <alignment horizontal="center" vertical="center"/>
    </xf>
    <xf numFmtId="0" fontId="27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/>
    </xf>
    <xf numFmtId="44" fontId="28" fillId="4" borderId="0" xfId="1" applyFont="1" applyFill="1" applyBorder="1" applyAlignment="1" applyProtection="1">
      <alignment horizontal="center" vertical="center"/>
    </xf>
    <xf numFmtId="44" fontId="28" fillId="4" borderId="20" xfId="1" applyFont="1" applyFill="1" applyBorder="1" applyAlignment="1" applyProtection="1">
      <alignment horizontal="center" vertical="center"/>
    </xf>
    <xf numFmtId="0" fontId="27" fillId="4" borderId="21" xfId="0" applyFont="1" applyFill="1" applyBorder="1" applyAlignment="1">
      <alignment horizontal="center" vertical="center" wrapText="1"/>
    </xf>
    <xf numFmtId="0" fontId="28" fillId="4" borderId="21" xfId="0" applyFont="1" applyFill="1" applyBorder="1" applyAlignment="1">
      <alignment horizontal="center" vertical="center"/>
    </xf>
    <xf numFmtId="44" fontId="28" fillId="4" borderId="21" xfId="1" applyFont="1" applyFill="1" applyBorder="1" applyAlignment="1" applyProtection="1">
      <alignment horizontal="center" vertical="center"/>
    </xf>
    <xf numFmtId="44" fontId="28" fillId="4" borderId="22" xfId="1" applyFont="1" applyFill="1" applyBorder="1" applyAlignment="1" applyProtection="1">
      <alignment horizontal="center" vertical="center"/>
    </xf>
    <xf numFmtId="0" fontId="27" fillId="4" borderId="23" xfId="0" applyFont="1" applyFill="1" applyBorder="1" applyAlignment="1">
      <alignment horizontal="center" vertical="center" wrapText="1"/>
    </xf>
    <xf numFmtId="0" fontId="28" fillId="4" borderId="23" xfId="0" applyFont="1" applyFill="1" applyBorder="1" applyAlignment="1">
      <alignment horizontal="center" vertical="center"/>
    </xf>
    <xf numFmtId="44" fontId="28" fillId="4" borderId="23" xfId="1" applyFont="1" applyFill="1" applyBorder="1" applyAlignment="1" applyProtection="1">
      <alignment horizontal="center" vertical="center"/>
    </xf>
    <xf numFmtId="44" fontId="28" fillId="4" borderId="3" xfId="1" applyFont="1" applyFill="1" applyBorder="1" applyAlignment="1" applyProtection="1">
      <alignment horizontal="center" vertical="center"/>
    </xf>
    <xf numFmtId="0" fontId="21" fillId="4" borderId="24" xfId="0" applyFont="1" applyFill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0" fontId="0" fillId="4" borderId="0" xfId="0" applyFill="1"/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21" fillId="4" borderId="0" xfId="0" applyFont="1" applyFill="1"/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23" fillId="4" borderId="11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23" fillId="0" borderId="1" xfId="0" applyFont="1" applyBorder="1"/>
    <xf numFmtId="44" fontId="23" fillId="0" borderId="1" xfId="1" applyFont="1" applyBorder="1" applyProtection="1"/>
    <xf numFmtId="0" fontId="23" fillId="6" borderId="1" xfId="0" applyFont="1" applyFill="1" applyBorder="1"/>
    <xf numFmtId="44" fontId="23" fillId="6" borderId="1" xfId="1" applyFont="1" applyFill="1" applyBorder="1" applyProtection="1"/>
    <xf numFmtId="0" fontId="2" fillId="0" borderId="0" xfId="0" applyFont="1" applyProtection="1">
      <protection locked="0"/>
    </xf>
    <xf numFmtId="2" fontId="2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Protection="1">
      <protection locked="0"/>
    </xf>
    <xf numFmtId="0" fontId="23" fillId="4" borderId="1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3" fillId="4" borderId="0" xfId="0" applyFont="1" applyFill="1" applyAlignment="1">
      <alignment horizontal="center"/>
    </xf>
    <xf numFmtId="0" fontId="23" fillId="4" borderId="12" xfId="0" applyFont="1" applyFill="1" applyBorder="1" applyAlignment="1">
      <alignment horizontal="center"/>
    </xf>
    <xf numFmtId="0" fontId="26" fillId="4" borderId="0" xfId="0" applyFont="1" applyFill="1" applyAlignment="1">
      <alignment horizontal="center"/>
    </xf>
    <xf numFmtId="0" fontId="25" fillId="4" borderId="9" xfId="0" applyFont="1" applyFill="1" applyBorder="1"/>
    <xf numFmtId="0" fontId="23" fillId="4" borderId="10" xfId="0" applyFont="1" applyFill="1" applyBorder="1" applyAlignment="1">
      <alignment horizontal="center"/>
    </xf>
    <xf numFmtId="44" fontId="6" fillId="0" borderId="1" xfId="2" applyFont="1" applyBorder="1" applyAlignment="1">
      <alignment horizontal="center"/>
    </xf>
    <xf numFmtId="44" fontId="6" fillId="0" borderId="1" xfId="2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44" fontId="9" fillId="0" borderId="1" xfId="2" applyFont="1" applyFill="1" applyBorder="1" applyAlignment="1">
      <alignment horizontal="center"/>
    </xf>
    <xf numFmtId="44" fontId="9" fillId="0" borderId="1" xfId="3" applyFont="1" applyBorder="1" applyAlignment="1">
      <alignment horizontal="center"/>
    </xf>
    <xf numFmtId="0" fontId="33" fillId="0" borderId="1" xfId="0" applyFont="1" applyBorder="1"/>
    <xf numFmtId="44" fontId="33" fillId="0" borderId="1" xfId="2" applyFont="1" applyFill="1" applyBorder="1" applyAlignment="1">
      <alignment horizontal="center"/>
    </xf>
    <xf numFmtId="44" fontId="19" fillId="0" borderId="1" xfId="2" applyFont="1" applyFill="1" applyBorder="1" applyAlignment="1">
      <alignment horizontal="center"/>
    </xf>
    <xf numFmtId="44" fontId="17" fillId="0" borderId="1" xfId="2" applyFont="1" applyFill="1" applyBorder="1" applyAlignment="1">
      <alignment horizontal="center"/>
    </xf>
    <xf numFmtId="0" fontId="34" fillId="0" borderId="1" xfId="0" applyFont="1" applyBorder="1"/>
    <xf numFmtId="44" fontId="35" fillId="0" borderId="27" xfId="2" applyFont="1" applyFill="1" applyBorder="1" applyAlignment="1">
      <alignment horizontal="center"/>
    </xf>
    <xf numFmtId="0" fontId="34" fillId="0" borderId="28" xfId="0" applyFont="1" applyBorder="1"/>
    <xf numFmtId="2" fontId="22" fillId="0" borderId="19" xfId="0" applyNumberFormat="1" applyFont="1" applyBorder="1" applyAlignment="1">
      <alignment horizontal="center"/>
    </xf>
    <xf numFmtId="2" fontId="22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3" fillId="0" borderId="0" xfId="1" applyNumberFormat="1" applyFont="1" applyBorder="1" applyAlignment="1">
      <alignment horizontal="center" vertical="center"/>
    </xf>
    <xf numFmtId="165" fontId="0" fillId="0" borderId="1" xfId="0" applyNumberFormat="1" applyBorder="1"/>
    <xf numFmtId="166" fontId="0" fillId="0" borderId="1" xfId="0" applyNumberFormat="1" applyBorder="1"/>
    <xf numFmtId="166" fontId="31" fillId="4" borderId="19" xfId="0" applyNumberFormat="1" applyFont="1" applyFill="1" applyBorder="1" applyAlignment="1">
      <alignment vertical="center"/>
    </xf>
    <xf numFmtId="44" fontId="31" fillId="4" borderId="22" xfId="0" applyNumberFormat="1" applyFont="1" applyFill="1" applyBorder="1" applyAlignment="1">
      <alignment vertical="center"/>
    </xf>
    <xf numFmtId="0" fontId="29" fillId="0" borderId="0" xfId="0" applyFont="1" applyAlignment="1">
      <alignment horizontal="center"/>
    </xf>
    <xf numFmtId="0" fontId="30" fillId="4" borderId="24" xfId="0" applyFont="1" applyFill="1" applyBorder="1" applyAlignment="1">
      <alignment horizontal="left" vertical="center"/>
    </xf>
    <xf numFmtId="0" fontId="30" fillId="4" borderId="17" xfId="0" applyFont="1" applyFill="1" applyBorder="1" applyAlignment="1">
      <alignment horizontal="left" vertical="center"/>
    </xf>
    <xf numFmtId="0" fontId="30" fillId="4" borderId="26" xfId="0" applyFont="1" applyFill="1" applyBorder="1" applyAlignment="1">
      <alignment horizontal="left" vertical="center"/>
    </xf>
    <xf numFmtId="0" fontId="30" fillId="4" borderId="2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44" fontId="13" fillId="0" borderId="1" xfId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/>
      <protection locked="0"/>
    </xf>
    <xf numFmtId="165" fontId="13" fillId="0" borderId="1" xfId="1" applyNumberFormat="1" applyFont="1" applyBorder="1" applyAlignment="1">
      <alignment horizontal="right" vertical="center"/>
    </xf>
  </cellXfs>
  <cellStyles count="4">
    <cellStyle name="Monétaire" xfId="1" builtinId="4"/>
    <cellStyle name="Normal" xfId="0" builtinId="0"/>
    <cellStyle name="Νομισματική μονάδα 2" xfId="2" xr:uid="{0252E933-9C68-4F14-BA04-5BC0B3EDA0FA}"/>
    <cellStyle name="Νομισματική μονάδα 3" xfId="3" xr:uid="{D3E3C53A-9B7B-4BB7-B6A2-85320870003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3049323</xdr:colOff>
      <xdr:row>0</xdr:row>
      <xdr:rowOff>0</xdr:rowOff>
    </xdr:from>
    <xdr:to>
      <xdr:col>4</xdr:col>
      <xdr:colOff>643216</xdr:colOff>
      <xdr:row>10</xdr:row>
      <xdr:rowOff>156800</xdr:rowOff>
    </xdr:to>
    <xdr:pic>
      <xdr:nvPicPr>
        <xdr:cNvPr id="2" name="Picture 1" descr="Logo Assargiotaki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3323" y="0"/>
          <a:ext cx="3518959" cy="2146089"/>
        </a:xfrm>
        <a:prstGeom prst="rect">
          <a:avLst/>
        </a:prstGeom>
      </xdr:spPr>
    </xdr:pic>
    <xdr:clientData/>
  </xdr:twoCellAnchor>
  <xdr:twoCellAnchor editAs="oneCell">
    <xdr:from>
      <xdr:col>2</xdr:col>
      <xdr:colOff>2262188</xdr:colOff>
      <xdr:row>4</xdr:row>
      <xdr:rowOff>175344</xdr:rowOff>
    </xdr:from>
    <xdr:to>
      <xdr:col>2</xdr:col>
      <xdr:colOff>3152362</xdr:colOff>
      <xdr:row>10</xdr:row>
      <xdr:rowOff>127189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8257998-7554-4DA3-A68D-32CF6E062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6188" y="984969"/>
          <a:ext cx="889373" cy="1110532"/>
        </a:xfrm>
        <a:prstGeom prst="rect">
          <a:avLst/>
        </a:prstGeom>
      </xdr:spPr>
    </xdr:pic>
    <xdr:clientData/>
  </xdr:twoCellAnchor>
  <xdr:twoCellAnchor editAs="oneCell">
    <xdr:from>
      <xdr:col>2</xdr:col>
      <xdr:colOff>2905126</xdr:colOff>
      <xdr:row>3</xdr:row>
      <xdr:rowOff>71438</xdr:rowOff>
    </xdr:from>
    <xdr:to>
      <xdr:col>3</xdr:col>
      <xdr:colOff>134894</xdr:colOff>
      <xdr:row>11</xdr:row>
      <xdr:rowOff>88635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4788360-7A75-742E-AC40-1B454F859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6" y="690563"/>
          <a:ext cx="1571624" cy="15716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2752725</xdr:colOff>
          <xdr:row>16</xdr:row>
          <xdr:rowOff>276225</xdr:rowOff>
        </xdr:from>
        <xdr:to>
          <xdr:col>2</xdr:col>
          <xdr:colOff>3057525</xdr:colOff>
          <xdr:row>18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2743200</xdr:colOff>
          <xdr:row>16</xdr:row>
          <xdr:rowOff>38100</xdr:rowOff>
        </xdr:from>
        <xdr:to>
          <xdr:col>2</xdr:col>
          <xdr:colOff>3048000</xdr:colOff>
          <xdr:row>16</xdr:row>
          <xdr:rowOff>333375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9246</xdr:colOff>
      <xdr:row>57</xdr:row>
      <xdr:rowOff>0</xdr:rowOff>
    </xdr:from>
    <xdr:to>
      <xdr:col>1</xdr:col>
      <xdr:colOff>782412</xdr:colOff>
      <xdr:row>57</xdr:row>
      <xdr:rowOff>743011</xdr:rowOff>
    </xdr:to>
    <xdr:pic>
      <xdr:nvPicPr>
        <xdr:cNvPr id="1104" name="Picture 1" descr="http://www.messinianspa.gr/media/k2/items/cache/deb9f9efc56ef2a940bdf0d58ccaad5c_XL.jpg">
          <a:extLst>
            <a:ext uri="{FF2B5EF4-FFF2-40B4-BE49-F238E27FC236}">
              <a16:creationId xmlns:a16="http://schemas.microsoft.com/office/drawing/2014/main" id="{6CEB482A-0B07-483E-8385-C76752E27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21567" y="11130643"/>
          <a:ext cx="773166" cy="74301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612321</xdr:colOff>
      <xdr:row>58</xdr:row>
      <xdr:rowOff>0</xdr:rowOff>
    </xdr:from>
    <xdr:to>
      <xdr:col>1</xdr:col>
      <xdr:colOff>775608</xdr:colOff>
      <xdr:row>59</xdr:row>
      <xdr:rowOff>45290</xdr:rowOff>
    </xdr:to>
    <xdr:pic>
      <xdr:nvPicPr>
        <xdr:cNvPr id="1105" name="Picture 3" descr="http://www.messinianspa.gr/media/k2/items/cache/4d8c9898b5bb88437f053c8b957f47f3_XL.jpg">
          <a:extLst>
            <a:ext uri="{FF2B5EF4-FFF2-40B4-BE49-F238E27FC236}">
              <a16:creationId xmlns:a16="http://schemas.microsoft.com/office/drawing/2014/main" id="{48A00FEE-6663-4076-882C-36518BC99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1" y="12076339"/>
          <a:ext cx="775608" cy="82921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612321</xdr:colOff>
      <xdr:row>61</xdr:row>
      <xdr:rowOff>0</xdr:rowOff>
    </xdr:from>
    <xdr:to>
      <xdr:col>1</xdr:col>
      <xdr:colOff>796018</xdr:colOff>
      <xdr:row>61</xdr:row>
      <xdr:rowOff>856653</xdr:rowOff>
    </xdr:to>
    <xdr:pic>
      <xdr:nvPicPr>
        <xdr:cNvPr id="1106" name="Picture 4" descr="http://www.messinianspa.gr/media/k2/items/cache/2cebfdae7a8ea5d691033c085990a9d4_XL.jpg">
          <a:extLst>
            <a:ext uri="{FF2B5EF4-FFF2-40B4-BE49-F238E27FC236}">
              <a16:creationId xmlns:a16="http://schemas.microsoft.com/office/drawing/2014/main" id="{B64A3E61-8683-42B5-B2B2-B4078F15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1" y="14913429"/>
          <a:ext cx="796018" cy="85665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612321</xdr:colOff>
      <xdr:row>62</xdr:row>
      <xdr:rowOff>0</xdr:rowOff>
    </xdr:from>
    <xdr:to>
      <xdr:col>1</xdr:col>
      <xdr:colOff>741590</xdr:colOff>
      <xdr:row>62</xdr:row>
      <xdr:rowOff>791430</xdr:rowOff>
    </xdr:to>
    <xdr:pic>
      <xdr:nvPicPr>
        <xdr:cNvPr id="1107" name="Picture 5" descr="http://www.messinianspa.gr/media/k2/items/cache/3749aaa8ee129d7e919bddcc7e09cd36_XL.jpg">
          <a:extLst>
            <a:ext uri="{FF2B5EF4-FFF2-40B4-BE49-F238E27FC236}">
              <a16:creationId xmlns:a16="http://schemas.microsoft.com/office/drawing/2014/main" id="{9A317367-E334-4726-94F6-D77AB1D67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1" y="15859125"/>
          <a:ext cx="741590" cy="79143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612321</xdr:colOff>
      <xdr:row>62</xdr:row>
      <xdr:rowOff>945696</xdr:rowOff>
    </xdr:from>
    <xdr:to>
      <xdr:col>1</xdr:col>
      <xdr:colOff>850447</xdr:colOff>
      <xdr:row>63</xdr:row>
      <xdr:rowOff>664369</xdr:rowOff>
    </xdr:to>
    <xdr:pic>
      <xdr:nvPicPr>
        <xdr:cNvPr id="1108" name="Picture 6" descr="http://www.messinianspa.gr/media/k2/items/cache/2a14beb1aee2d71c6fecb12f25c690f7_XL.jpg">
          <a:extLst>
            <a:ext uri="{FF2B5EF4-FFF2-40B4-BE49-F238E27FC236}">
              <a16:creationId xmlns:a16="http://schemas.microsoft.com/office/drawing/2014/main" id="{C19C9DB6-210A-4157-8F60-7CEB63522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1" y="16804821"/>
          <a:ext cx="850447" cy="66436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612321</xdr:colOff>
      <xdr:row>64</xdr:row>
      <xdr:rowOff>0</xdr:rowOff>
    </xdr:from>
    <xdr:to>
      <xdr:col>1</xdr:col>
      <xdr:colOff>843643</xdr:colOff>
      <xdr:row>64</xdr:row>
      <xdr:rowOff>903306</xdr:rowOff>
    </xdr:to>
    <xdr:pic>
      <xdr:nvPicPr>
        <xdr:cNvPr id="1109" name="Picture 7" descr="http://www.messinianspa.gr/media/k2/items/cache/22c02097e4438bd2f2f3fe4a6a3ab0e1_XL.jpg">
          <a:extLst>
            <a:ext uri="{FF2B5EF4-FFF2-40B4-BE49-F238E27FC236}">
              <a16:creationId xmlns:a16="http://schemas.microsoft.com/office/drawing/2014/main" id="{45579033-4629-41C2-B017-76ED83940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1" y="17750518"/>
          <a:ext cx="843643" cy="90330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612321</xdr:colOff>
      <xdr:row>67</xdr:row>
      <xdr:rowOff>1</xdr:rowOff>
    </xdr:from>
    <xdr:to>
      <xdr:col>1</xdr:col>
      <xdr:colOff>816429</xdr:colOff>
      <xdr:row>67</xdr:row>
      <xdr:rowOff>874169</xdr:rowOff>
    </xdr:to>
    <xdr:pic>
      <xdr:nvPicPr>
        <xdr:cNvPr id="1110" name="Picture 10" descr="http://www.messinianspa.gr/media/k2/items/cache/d3b3799d6611d677944f5f86a500beb3_XL.jpg">
          <a:extLst>
            <a:ext uri="{FF2B5EF4-FFF2-40B4-BE49-F238E27FC236}">
              <a16:creationId xmlns:a16="http://schemas.microsoft.com/office/drawing/2014/main" id="{9B348873-538A-4260-AF48-8519441E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1" y="20587608"/>
          <a:ext cx="816429" cy="87416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612321</xdr:colOff>
      <xdr:row>69</xdr:row>
      <xdr:rowOff>0</xdr:rowOff>
    </xdr:from>
    <xdr:to>
      <xdr:col>1</xdr:col>
      <xdr:colOff>741590</xdr:colOff>
      <xdr:row>69</xdr:row>
      <xdr:rowOff>794035</xdr:rowOff>
    </xdr:to>
    <xdr:pic>
      <xdr:nvPicPr>
        <xdr:cNvPr id="1111" name="Picture 13" descr="http://www.messinianspa.gr/media/k2/items/cache/339a0e1449b6b4062056bc300d87e893_XL.jpg">
          <a:extLst>
            <a:ext uri="{FF2B5EF4-FFF2-40B4-BE49-F238E27FC236}">
              <a16:creationId xmlns:a16="http://schemas.microsoft.com/office/drawing/2014/main" id="{B87F90EC-BBE6-40BC-B04C-5A6C4349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1" y="22479000"/>
          <a:ext cx="741590" cy="79403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612321</xdr:colOff>
      <xdr:row>71</xdr:row>
      <xdr:rowOff>1</xdr:rowOff>
    </xdr:from>
    <xdr:to>
      <xdr:col>1</xdr:col>
      <xdr:colOff>911679</xdr:colOff>
      <xdr:row>71</xdr:row>
      <xdr:rowOff>872763</xdr:rowOff>
    </xdr:to>
    <xdr:pic>
      <xdr:nvPicPr>
        <xdr:cNvPr id="1112" name="Picture 16" descr="http://www.messinianspa.gr/media/k2/items/cache/1698b847c2e4fe98c05adcdc9d420590_XL.jpg">
          <a:extLst>
            <a:ext uri="{FF2B5EF4-FFF2-40B4-BE49-F238E27FC236}">
              <a16:creationId xmlns:a16="http://schemas.microsoft.com/office/drawing/2014/main" id="{4631F2D7-DED7-4252-B035-2F1E95307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1" y="24370394"/>
          <a:ext cx="911679" cy="8727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612321</xdr:colOff>
      <xdr:row>72</xdr:row>
      <xdr:rowOff>1</xdr:rowOff>
    </xdr:from>
    <xdr:to>
      <xdr:col>1</xdr:col>
      <xdr:colOff>884465</xdr:colOff>
      <xdr:row>72</xdr:row>
      <xdr:rowOff>851539</xdr:rowOff>
    </xdr:to>
    <xdr:pic>
      <xdr:nvPicPr>
        <xdr:cNvPr id="1113" name="Picture 17" descr="http://www.messinianspa.gr/media/k2/items/cache/7293a47c0f4cdddd46ff10bcf3d23287_XL.jpg">
          <a:extLst>
            <a:ext uri="{FF2B5EF4-FFF2-40B4-BE49-F238E27FC236}">
              <a16:creationId xmlns:a16="http://schemas.microsoft.com/office/drawing/2014/main" id="{5B299854-3CCC-45AC-A98A-B101DF7E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1" y="25316090"/>
          <a:ext cx="884465" cy="85153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116418</xdr:colOff>
      <xdr:row>70</xdr:row>
      <xdr:rowOff>296334</xdr:rowOff>
    </xdr:from>
    <xdr:to>
      <xdr:col>1</xdr:col>
      <xdr:colOff>748393</xdr:colOff>
      <xdr:row>70</xdr:row>
      <xdr:rowOff>797822</xdr:rowOff>
    </xdr:to>
    <xdr:pic>
      <xdr:nvPicPr>
        <xdr:cNvPr id="1114" name="Picture 37" descr="yoghurt aloe.png">
          <a:extLst>
            <a:ext uri="{FF2B5EF4-FFF2-40B4-BE49-F238E27FC236}">
              <a16:creationId xmlns:a16="http://schemas.microsoft.com/office/drawing/2014/main" id="{EE657E8B-7461-41C5-9FD1-7AB1ACF0F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28739" y="23721030"/>
          <a:ext cx="631975" cy="501488"/>
        </a:xfrm>
        <a:prstGeom prst="rect">
          <a:avLst/>
        </a:prstGeom>
      </xdr:spPr>
    </xdr:pic>
    <xdr:clientData/>
  </xdr:twoCellAnchor>
  <xdr:twoCellAnchor editAs="oneCell">
    <xdr:from>
      <xdr:col>1</xdr:col>
      <xdr:colOff>116416</xdr:colOff>
      <xdr:row>73</xdr:row>
      <xdr:rowOff>19656</xdr:rowOff>
    </xdr:from>
    <xdr:to>
      <xdr:col>1</xdr:col>
      <xdr:colOff>785564</xdr:colOff>
      <xdr:row>73</xdr:row>
      <xdr:rowOff>741590</xdr:rowOff>
    </xdr:to>
    <xdr:pic>
      <xdr:nvPicPr>
        <xdr:cNvPr id="1115" name="Picture 39" descr="royal jelly oil.jpg">
          <a:extLst>
            <a:ext uri="{FF2B5EF4-FFF2-40B4-BE49-F238E27FC236}">
              <a16:creationId xmlns:a16="http://schemas.microsoft.com/office/drawing/2014/main" id="{9CC16C29-BFAB-44B1-9CFE-C200C012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728737" y="26281442"/>
          <a:ext cx="669148" cy="721934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590551</xdr:colOff>
      <xdr:row>60</xdr:row>
      <xdr:rowOff>19050</xdr:rowOff>
    </xdr:from>
    <xdr:to>
      <xdr:col>1</xdr:col>
      <xdr:colOff>796018</xdr:colOff>
      <xdr:row>60</xdr:row>
      <xdr:rowOff>885161</xdr:rowOff>
    </xdr:to>
    <xdr:pic>
      <xdr:nvPicPr>
        <xdr:cNvPr id="1116" name="Picture 3">
          <a:extLst>
            <a:ext uri="{FF2B5EF4-FFF2-40B4-BE49-F238E27FC236}">
              <a16:creationId xmlns:a16="http://schemas.microsoft.com/office/drawing/2014/main" id="{A9C32528-4E81-48B8-9C69-BC5E9595F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1" y="13986782"/>
          <a:ext cx="817788" cy="86611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</xdr:colOff>
      <xdr:row>65</xdr:row>
      <xdr:rowOff>940255</xdr:rowOff>
    </xdr:from>
    <xdr:to>
      <xdr:col>1</xdr:col>
      <xdr:colOff>809626</xdr:colOff>
      <xdr:row>66</xdr:row>
      <xdr:rowOff>866947</xdr:rowOff>
    </xdr:to>
    <xdr:pic>
      <xdr:nvPicPr>
        <xdr:cNvPr id="1117" name="Picture 5">
          <a:extLst>
            <a:ext uri="{FF2B5EF4-FFF2-40B4-BE49-F238E27FC236}">
              <a16:creationId xmlns:a16="http://schemas.microsoft.com/office/drawing/2014/main" id="{B136C2D1-D6FE-4A4C-97CA-7F9F1B9C3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3" y="19636469"/>
          <a:ext cx="809624" cy="87238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9896</xdr:colOff>
      <xdr:row>64</xdr:row>
      <xdr:rowOff>938275</xdr:rowOff>
    </xdr:from>
    <xdr:to>
      <xdr:col>1</xdr:col>
      <xdr:colOff>843643</xdr:colOff>
      <xdr:row>65</xdr:row>
      <xdr:rowOff>890960</xdr:rowOff>
    </xdr:to>
    <xdr:pic>
      <xdr:nvPicPr>
        <xdr:cNvPr id="1118" name="Picture 7">
          <a:extLst>
            <a:ext uri="{FF2B5EF4-FFF2-40B4-BE49-F238E27FC236}">
              <a16:creationId xmlns:a16="http://schemas.microsoft.com/office/drawing/2014/main" id="{5C18B073-5041-43BE-A84C-E2CA516F6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217" y="18688793"/>
          <a:ext cx="833747" cy="89838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13608</xdr:colOff>
      <xdr:row>67</xdr:row>
      <xdr:rowOff>944337</xdr:rowOff>
    </xdr:from>
    <xdr:to>
      <xdr:col>1</xdr:col>
      <xdr:colOff>809625</xdr:colOff>
      <xdr:row>68</xdr:row>
      <xdr:rowOff>856366</xdr:rowOff>
    </xdr:to>
    <xdr:pic>
      <xdr:nvPicPr>
        <xdr:cNvPr id="1119" name="Picture 9">
          <a:extLst>
            <a:ext uri="{FF2B5EF4-FFF2-40B4-BE49-F238E27FC236}">
              <a16:creationId xmlns:a16="http://schemas.microsoft.com/office/drawing/2014/main" id="{AC431CCC-B306-49B5-A6E0-2BDAF50CC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929" y="21531944"/>
          <a:ext cx="796017" cy="857726"/>
        </a:xfrm>
        <a:prstGeom prst="rect">
          <a:avLst/>
        </a:prstGeom>
      </xdr:spPr>
    </xdr:pic>
    <xdr:clientData/>
  </xdr:twoCellAnchor>
  <xdr:twoCellAnchor editAs="oneCell">
    <xdr:from>
      <xdr:col>0</xdr:col>
      <xdr:colOff>612321</xdr:colOff>
      <xdr:row>83</xdr:row>
      <xdr:rowOff>945696</xdr:rowOff>
    </xdr:from>
    <xdr:to>
      <xdr:col>1</xdr:col>
      <xdr:colOff>959304</xdr:colOff>
      <xdr:row>84</xdr:row>
      <xdr:rowOff>930791</xdr:rowOff>
    </xdr:to>
    <xdr:pic>
      <xdr:nvPicPr>
        <xdr:cNvPr id="1136" name="Picture 18" descr="http://www.messinianspa.gr/media/k2/items/cache/5483e331a9bace540b3a2478fc014e25_XL.jpg">
          <a:extLst>
            <a:ext uri="{FF2B5EF4-FFF2-40B4-BE49-F238E27FC236}">
              <a16:creationId xmlns:a16="http://schemas.microsoft.com/office/drawing/2014/main" id="{55267102-90BD-440E-8EF5-C837D17F5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1" y="36664446"/>
          <a:ext cx="959304" cy="9307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</xdr:colOff>
      <xdr:row>86</xdr:row>
      <xdr:rowOff>0</xdr:rowOff>
    </xdr:from>
    <xdr:to>
      <xdr:col>1</xdr:col>
      <xdr:colOff>932090</xdr:colOff>
      <xdr:row>86</xdr:row>
      <xdr:rowOff>902886</xdr:rowOff>
    </xdr:to>
    <xdr:pic>
      <xdr:nvPicPr>
        <xdr:cNvPr id="1137" name="Picture 20" descr="http://www.messinianspa.gr/media/k2/items/cache/245effadf41c6129f4fe7accc564ef86_XL.jpg">
          <a:extLst>
            <a:ext uri="{FF2B5EF4-FFF2-40B4-BE49-F238E27FC236}">
              <a16:creationId xmlns:a16="http://schemas.microsoft.com/office/drawing/2014/main" id="{275C6073-5B1A-468E-8873-F89720D79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2" y="38555839"/>
          <a:ext cx="932089" cy="90288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</xdr:colOff>
      <xdr:row>85</xdr:row>
      <xdr:rowOff>0</xdr:rowOff>
    </xdr:from>
    <xdr:to>
      <xdr:col>1</xdr:col>
      <xdr:colOff>945697</xdr:colOff>
      <xdr:row>85</xdr:row>
      <xdr:rowOff>913941</xdr:rowOff>
    </xdr:to>
    <xdr:pic>
      <xdr:nvPicPr>
        <xdr:cNvPr id="1138" name="Picture 21" descr="http://www.messinianspa.gr/media/k2/items/cache/d6086de322f98f66cc694f32ea284557_XL.jpg">
          <a:extLst>
            <a:ext uri="{FF2B5EF4-FFF2-40B4-BE49-F238E27FC236}">
              <a16:creationId xmlns:a16="http://schemas.microsoft.com/office/drawing/2014/main" id="{FB2CBB00-66D2-4FEA-B024-2512BA15E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2" y="37610143"/>
          <a:ext cx="945696" cy="91394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</xdr:colOff>
      <xdr:row>87</xdr:row>
      <xdr:rowOff>1</xdr:rowOff>
    </xdr:from>
    <xdr:to>
      <xdr:col>2</xdr:col>
      <xdr:colOff>27215</xdr:colOff>
      <xdr:row>88</xdr:row>
      <xdr:rowOff>40318</xdr:rowOff>
    </xdr:to>
    <xdr:pic>
      <xdr:nvPicPr>
        <xdr:cNvPr id="1139" name="Picture 22" descr="http://www.messinianspa.gr/media/k2/items/cache/68b62085e41e8f225811766f8d5eb2bb_XL.jpg">
          <a:extLst>
            <a:ext uri="{FF2B5EF4-FFF2-40B4-BE49-F238E27FC236}">
              <a16:creationId xmlns:a16="http://schemas.microsoft.com/office/drawing/2014/main" id="{117D3218-74B8-48EC-97B2-11EC1A95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2" y="39501537"/>
          <a:ext cx="1020536" cy="98601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</xdr:colOff>
      <xdr:row>88</xdr:row>
      <xdr:rowOff>0</xdr:rowOff>
    </xdr:from>
    <xdr:to>
      <xdr:col>1</xdr:col>
      <xdr:colOff>966108</xdr:colOff>
      <xdr:row>88</xdr:row>
      <xdr:rowOff>933308</xdr:rowOff>
    </xdr:to>
    <xdr:pic>
      <xdr:nvPicPr>
        <xdr:cNvPr id="1140" name="Picture 23" descr="http://www.messinianspa.gr/media/k2/items/cache/852967248dd3e6cb3942a1fe6af42945_XL.jpg">
          <a:extLst>
            <a:ext uri="{FF2B5EF4-FFF2-40B4-BE49-F238E27FC236}">
              <a16:creationId xmlns:a16="http://schemas.microsoft.com/office/drawing/2014/main" id="{9BBF25B3-CBEE-4B4D-B6E0-6388503B2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2" y="40447232"/>
          <a:ext cx="966107" cy="9333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</xdr:colOff>
      <xdr:row>83</xdr:row>
      <xdr:rowOff>1</xdr:rowOff>
    </xdr:from>
    <xdr:to>
      <xdr:col>1</xdr:col>
      <xdr:colOff>850447</xdr:colOff>
      <xdr:row>83</xdr:row>
      <xdr:rowOff>823907</xdr:rowOff>
    </xdr:to>
    <xdr:pic>
      <xdr:nvPicPr>
        <xdr:cNvPr id="1141" name="Picture 24" descr="http://www.messinianspa.gr/media/k2/items/cache/d48ed900e79fa9547169c26138b4cd8d_XL.jpg">
          <a:extLst>
            <a:ext uri="{FF2B5EF4-FFF2-40B4-BE49-F238E27FC236}">
              <a16:creationId xmlns:a16="http://schemas.microsoft.com/office/drawing/2014/main" id="{B5FD70B2-A43B-4418-AFAD-9D914860F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2" y="35718751"/>
          <a:ext cx="850446" cy="82390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</xdr:colOff>
      <xdr:row>82</xdr:row>
      <xdr:rowOff>0</xdr:rowOff>
    </xdr:from>
    <xdr:to>
      <xdr:col>1</xdr:col>
      <xdr:colOff>898072</xdr:colOff>
      <xdr:row>82</xdr:row>
      <xdr:rowOff>867915</xdr:rowOff>
    </xdr:to>
    <xdr:pic>
      <xdr:nvPicPr>
        <xdr:cNvPr id="1142" name="Picture 25" descr="http://www.messinianspa.gr/media/k2/items/cache/53bed31cb74891ae64a31e4c592ef86d_XL.jpg">
          <a:extLst>
            <a:ext uri="{FF2B5EF4-FFF2-40B4-BE49-F238E27FC236}">
              <a16:creationId xmlns:a16="http://schemas.microsoft.com/office/drawing/2014/main" id="{17693FF6-825C-4417-BBD7-72475E9A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2" y="34773054"/>
          <a:ext cx="898071" cy="86791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612321</xdr:colOff>
      <xdr:row>76</xdr:row>
      <xdr:rowOff>1</xdr:rowOff>
    </xdr:from>
    <xdr:to>
      <xdr:col>1</xdr:col>
      <xdr:colOff>938893</xdr:colOff>
      <xdr:row>76</xdr:row>
      <xdr:rowOff>900348</xdr:rowOff>
    </xdr:to>
    <xdr:pic>
      <xdr:nvPicPr>
        <xdr:cNvPr id="1143" name="Picture 26" descr="http://www.messinianspa.gr/media/k2/items/cache/5d9bd784bfd234610bf8ba15e7ad6a4e_XL.jpg">
          <a:extLst>
            <a:ext uri="{FF2B5EF4-FFF2-40B4-BE49-F238E27FC236}">
              <a16:creationId xmlns:a16="http://schemas.microsoft.com/office/drawing/2014/main" id="{18772A00-0F12-4C32-B510-E5BADF60F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1" y="29098876"/>
          <a:ext cx="938893" cy="90034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</xdr:colOff>
      <xdr:row>81</xdr:row>
      <xdr:rowOff>0</xdr:rowOff>
    </xdr:from>
    <xdr:to>
      <xdr:col>2</xdr:col>
      <xdr:colOff>6803</xdr:colOff>
      <xdr:row>82</xdr:row>
      <xdr:rowOff>20843</xdr:rowOff>
    </xdr:to>
    <xdr:pic>
      <xdr:nvPicPr>
        <xdr:cNvPr id="1144" name="Picture 27" descr="http://www.messinianspa.gr/media/k2/items/cache/725ab2e5536ce3eac0a8dd17d083ff4e_XL.jpg">
          <a:extLst>
            <a:ext uri="{FF2B5EF4-FFF2-40B4-BE49-F238E27FC236}">
              <a16:creationId xmlns:a16="http://schemas.microsoft.com/office/drawing/2014/main" id="{F264AF09-5199-4C84-9F49-25C2F628A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2" y="33827357"/>
          <a:ext cx="1000124" cy="96654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</xdr:colOff>
      <xdr:row>80</xdr:row>
      <xdr:rowOff>0</xdr:rowOff>
    </xdr:from>
    <xdr:to>
      <xdr:col>1</xdr:col>
      <xdr:colOff>979715</xdr:colOff>
      <xdr:row>81</xdr:row>
      <xdr:rowOff>7274</xdr:rowOff>
    </xdr:to>
    <xdr:pic>
      <xdr:nvPicPr>
        <xdr:cNvPr id="1145" name="Picture 28" descr="http://www.messinianspa.gr/media/k2/items/cache/464131a32be92db1eb03bd70266fdd38_XL.jpg">
          <a:extLst>
            <a:ext uri="{FF2B5EF4-FFF2-40B4-BE49-F238E27FC236}">
              <a16:creationId xmlns:a16="http://schemas.microsoft.com/office/drawing/2014/main" id="{40493321-AB1C-4FD9-BB3D-75D05F93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2" y="32881661"/>
          <a:ext cx="979714" cy="95296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</xdr:colOff>
      <xdr:row>79</xdr:row>
      <xdr:rowOff>1</xdr:rowOff>
    </xdr:from>
    <xdr:to>
      <xdr:col>2</xdr:col>
      <xdr:colOff>6803</xdr:colOff>
      <xdr:row>80</xdr:row>
      <xdr:rowOff>28322</xdr:rowOff>
    </xdr:to>
    <xdr:pic>
      <xdr:nvPicPr>
        <xdr:cNvPr id="1146" name="Picture 29" descr="http://www.messinianspa.gr/media/k2/items/cache/7f2cd38b7681e6e2ef83b5a7a5385264_XL.jpg">
          <a:extLst>
            <a:ext uri="{FF2B5EF4-FFF2-40B4-BE49-F238E27FC236}">
              <a16:creationId xmlns:a16="http://schemas.microsoft.com/office/drawing/2014/main" id="{98CF1025-485D-4574-A791-224026207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2" y="31935965"/>
          <a:ext cx="1000124" cy="97401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612321</xdr:colOff>
      <xdr:row>78</xdr:row>
      <xdr:rowOff>0</xdr:rowOff>
    </xdr:from>
    <xdr:to>
      <xdr:col>2</xdr:col>
      <xdr:colOff>2268</xdr:colOff>
      <xdr:row>79</xdr:row>
      <xdr:rowOff>20281</xdr:rowOff>
    </xdr:to>
    <xdr:pic>
      <xdr:nvPicPr>
        <xdr:cNvPr id="1147" name="Picture 30" descr="http://www.messinianspa.gr/media/k2/items/cache/948378d6a67ac0d7c7c6728581b072ab_XL.jpg">
          <a:extLst>
            <a:ext uri="{FF2B5EF4-FFF2-40B4-BE49-F238E27FC236}">
              <a16:creationId xmlns:a16="http://schemas.microsoft.com/office/drawing/2014/main" id="{BCC6A727-0CA9-4265-98F6-D0CE54A32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1" y="30990268"/>
          <a:ext cx="986518" cy="96597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</xdr:colOff>
      <xdr:row>75</xdr:row>
      <xdr:rowOff>0</xdr:rowOff>
    </xdr:from>
    <xdr:to>
      <xdr:col>1</xdr:col>
      <xdr:colOff>932090</xdr:colOff>
      <xdr:row>75</xdr:row>
      <xdr:rowOff>900528</xdr:rowOff>
    </xdr:to>
    <xdr:pic>
      <xdr:nvPicPr>
        <xdr:cNvPr id="1148" name="Picture 31" descr="http://www.messinianspa.gr/media/k2/items/cache/e9c724eeb5636d1c1c1a2c2e85d40377_XL.jpg">
          <a:extLst>
            <a:ext uri="{FF2B5EF4-FFF2-40B4-BE49-F238E27FC236}">
              <a16:creationId xmlns:a16="http://schemas.microsoft.com/office/drawing/2014/main" id="{957E35AD-6087-4467-974B-63D24072C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2" y="28153179"/>
          <a:ext cx="932089" cy="90052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</xdr:colOff>
      <xdr:row>74</xdr:row>
      <xdr:rowOff>1</xdr:rowOff>
    </xdr:from>
    <xdr:to>
      <xdr:col>1</xdr:col>
      <xdr:colOff>918483</xdr:colOff>
      <xdr:row>74</xdr:row>
      <xdr:rowOff>880777</xdr:rowOff>
    </xdr:to>
    <xdr:pic>
      <xdr:nvPicPr>
        <xdr:cNvPr id="1149" name="Picture 32" descr="http://www.messinianspa.gr/media/k2/items/cache/9415f9bcd76598f9c08127db1641b596_XL.jpg">
          <a:extLst>
            <a:ext uri="{FF2B5EF4-FFF2-40B4-BE49-F238E27FC236}">
              <a16:creationId xmlns:a16="http://schemas.microsoft.com/office/drawing/2014/main" id="{D11AB58F-9D23-405E-AA46-5D31E7203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2" y="27207483"/>
          <a:ext cx="918482" cy="88077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</xdr:colOff>
      <xdr:row>76</xdr:row>
      <xdr:rowOff>945696</xdr:rowOff>
    </xdr:from>
    <xdr:to>
      <xdr:col>2</xdr:col>
      <xdr:colOff>27214</xdr:colOff>
      <xdr:row>78</xdr:row>
      <xdr:rowOff>32944</xdr:rowOff>
    </xdr:to>
    <xdr:pic>
      <xdr:nvPicPr>
        <xdr:cNvPr id="1150" name="Picture 33" descr="http://www.messinianspa.gr/media/k2/items/cache/1d73e13563b8be946c0f00bab252d7ea_XL.jpg">
          <a:extLst>
            <a:ext uri="{FF2B5EF4-FFF2-40B4-BE49-F238E27FC236}">
              <a16:creationId xmlns:a16="http://schemas.microsoft.com/office/drawing/2014/main" id="{2BD5184D-6F33-40A8-AF42-6AADB3756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2322" y="30044571"/>
          <a:ext cx="1020535" cy="97864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19051</xdr:colOff>
      <xdr:row>88</xdr:row>
      <xdr:rowOff>939800</xdr:rowOff>
    </xdr:from>
    <xdr:to>
      <xdr:col>2</xdr:col>
      <xdr:colOff>40821</xdr:colOff>
      <xdr:row>90</xdr:row>
      <xdr:rowOff>114849</xdr:rowOff>
    </xdr:to>
    <xdr:pic>
      <xdr:nvPicPr>
        <xdr:cNvPr id="1151" name="Picture 36" descr="924e149af069b8ea323a809fbb1171d4_XL.jpg">
          <a:extLst>
            <a:ext uri="{FF2B5EF4-FFF2-40B4-BE49-F238E27FC236}">
              <a16:creationId xmlns:a16="http://schemas.microsoft.com/office/drawing/2014/main" id="{0C90F84A-5199-4472-B839-F67986CF5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31372" y="41387032"/>
          <a:ext cx="1015092" cy="106644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50801</xdr:colOff>
      <xdr:row>58</xdr:row>
      <xdr:rowOff>892648</xdr:rowOff>
    </xdr:from>
    <xdr:to>
      <xdr:col>1</xdr:col>
      <xdr:colOff>810120</xdr:colOff>
      <xdr:row>59</xdr:row>
      <xdr:rowOff>762001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CB0E628D-811B-4612-ACBC-16CD2A06B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4051" y="15926273"/>
          <a:ext cx="759319" cy="805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7"/>
  <sheetViews>
    <sheetView showGridLines="0" showZeros="0" tabSelected="1" zoomScale="60" zoomScaleNormal="60" zoomScalePageLayoutView="85" workbookViewId="0">
      <selection activeCell="C12" sqref="C12"/>
    </sheetView>
  </sheetViews>
  <sheetFormatPr baseColWidth="10" defaultColWidth="9.140625" defaultRowHeight="15" x14ac:dyDescent="0.25"/>
  <cols>
    <col min="2" max="2" width="14.85546875" customWidth="1"/>
    <col min="3" max="3" width="65.140625" customWidth="1"/>
    <col min="4" max="4" width="23.85546875" customWidth="1"/>
    <col min="5" max="5" width="18.28515625" customWidth="1"/>
    <col min="6" max="6" width="23.85546875" customWidth="1"/>
    <col min="7" max="7" width="18.140625" customWidth="1"/>
    <col min="8" max="8" width="22.42578125" hidden="1" customWidth="1"/>
    <col min="10" max="11" width="27.42578125" customWidth="1"/>
  </cols>
  <sheetData>
    <row r="1" spans="2:8" ht="14.25" customHeight="1" x14ac:dyDescent="0.25"/>
    <row r="2" spans="2:8" ht="18.75" x14ac:dyDescent="0.25">
      <c r="C2" s="92" t="s">
        <v>6</v>
      </c>
      <c r="D2" s="92"/>
      <c r="E2" s="92"/>
      <c r="F2" s="92"/>
      <c r="G2" s="92"/>
      <c r="H2" s="92"/>
    </row>
    <row r="3" spans="2:8" ht="15.75" x14ac:dyDescent="0.25">
      <c r="C3" s="93" t="s">
        <v>35</v>
      </c>
      <c r="D3" s="93"/>
      <c r="E3" s="93"/>
      <c r="F3" s="93"/>
      <c r="G3" s="93"/>
      <c r="H3" s="93"/>
    </row>
    <row r="4" spans="2:8" ht="15.75" x14ac:dyDescent="0.25">
      <c r="C4" s="93" t="s">
        <v>21</v>
      </c>
      <c r="D4" s="93"/>
      <c r="E4" s="93"/>
      <c r="F4" s="93"/>
      <c r="G4" s="93"/>
      <c r="H4" s="93"/>
    </row>
    <row r="5" spans="2:8" ht="15.75" x14ac:dyDescent="0.25">
      <c r="C5" s="93" t="s">
        <v>7</v>
      </c>
      <c r="D5" s="93"/>
      <c r="E5" s="93"/>
      <c r="F5" s="93"/>
      <c r="G5" s="93"/>
      <c r="H5" s="93"/>
    </row>
    <row r="6" spans="2:8" x14ac:dyDescent="0.25">
      <c r="C6" s="91" t="s">
        <v>22</v>
      </c>
      <c r="D6" s="91"/>
      <c r="E6" s="91"/>
      <c r="F6" s="91"/>
      <c r="G6" s="91" t="s">
        <v>3</v>
      </c>
      <c r="H6" s="91"/>
    </row>
    <row r="7" spans="2:8" x14ac:dyDescent="0.25">
      <c r="C7" s="91" t="s">
        <v>33</v>
      </c>
      <c r="D7" s="91"/>
      <c r="E7" s="91"/>
      <c r="F7" s="91"/>
      <c r="G7" s="91" t="e">
        <f>#REF!*5</f>
        <v>#REF!</v>
      </c>
      <c r="H7" s="91"/>
    </row>
    <row r="8" spans="2:8" x14ac:dyDescent="0.25">
      <c r="C8" s="91" t="s">
        <v>23</v>
      </c>
      <c r="D8" s="91"/>
      <c r="E8" s="91"/>
      <c r="F8" s="91"/>
      <c r="G8" s="91" t="e">
        <f>#REF!*3</f>
        <v>#REF!</v>
      </c>
      <c r="H8" s="91"/>
    </row>
    <row r="9" spans="2:8" x14ac:dyDescent="0.25">
      <c r="C9" s="91" t="s">
        <v>24</v>
      </c>
      <c r="D9" s="91"/>
      <c r="E9" s="91"/>
      <c r="F9" s="91"/>
      <c r="G9" s="91" t="e">
        <f>C20*2</f>
        <v>#VALUE!</v>
      </c>
      <c r="H9" s="91"/>
    </row>
    <row r="10" spans="2:8" x14ac:dyDescent="0.25">
      <c r="C10" s="3"/>
      <c r="D10" s="3"/>
      <c r="E10" s="3"/>
      <c r="F10" s="3"/>
      <c r="G10" s="3"/>
      <c r="H10" s="3"/>
    </row>
    <row r="11" spans="2:8" ht="15.75" x14ac:dyDescent="0.25">
      <c r="C11" s="5" t="s">
        <v>16</v>
      </c>
      <c r="D11" s="3"/>
      <c r="E11" s="3"/>
      <c r="F11" s="3"/>
      <c r="G11" s="3"/>
      <c r="H11" s="3"/>
    </row>
    <row r="12" spans="2:8" ht="26.25" x14ac:dyDescent="0.4">
      <c r="B12" s="4" t="s">
        <v>17</v>
      </c>
      <c r="C12" s="55"/>
      <c r="D12" s="51" t="s">
        <v>86</v>
      </c>
      <c r="E12" s="52">
        <f>E53</f>
        <v>0</v>
      </c>
      <c r="F12" s="82">
        <f>E54</f>
        <v>0</v>
      </c>
    </row>
    <row r="13" spans="2:8" ht="26.25" x14ac:dyDescent="0.4">
      <c r="B13" s="4" t="s">
        <v>18</v>
      </c>
      <c r="C13" s="57"/>
      <c r="D13" s="51" t="s">
        <v>87</v>
      </c>
      <c r="E13" s="52">
        <f>F93</f>
        <v>0</v>
      </c>
      <c r="F13" s="83">
        <f>F92</f>
        <v>0</v>
      </c>
    </row>
    <row r="14" spans="2:8" ht="26.25" x14ac:dyDescent="0.4">
      <c r="B14" s="17" t="s">
        <v>36</v>
      </c>
      <c r="C14" s="16"/>
      <c r="D14" s="53" t="s">
        <v>88</v>
      </c>
      <c r="E14" s="54">
        <f>E12+E13</f>
        <v>0</v>
      </c>
    </row>
    <row r="15" spans="2:8" ht="27" thickBot="1" x14ac:dyDescent="0.45">
      <c r="B15" s="4" t="s">
        <v>19</v>
      </c>
      <c r="C15" s="96"/>
      <c r="D15" s="96"/>
      <c r="E15" s="96"/>
    </row>
    <row r="16" spans="2:8" ht="26.25" x14ac:dyDescent="0.4">
      <c r="C16" s="18" t="s">
        <v>37</v>
      </c>
      <c r="D16" s="63"/>
      <c r="E16" s="64"/>
      <c r="F16" s="59"/>
    </row>
    <row r="17" spans="3:11" ht="26.25" x14ac:dyDescent="0.4">
      <c r="C17" s="49" t="s">
        <v>38</v>
      </c>
      <c r="D17" s="60"/>
      <c r="E17" s="61"/>
      <c r="F17" s="59"/>
    </row>
    <row r="18" spans="3:11" ht="17.25" customHeight="1" thickBot="1" x14ac:dyDescent="0.45">
      <c r="C18" s="50" t="s">
        <v>39</v>
      </c>
      <c r="D18" s="58" t="s">
        <v>90</v>
      </c>
      <c r="E18" s="20"/>
      <c r="F18" s="59"/>
    </row>
    <row r="19" spans="3:11" ht="17.25" customHeight="1" x14ac:dyDescent="0.4">
      <c r="C19" s="19" t="s">
        <v>107</v>
      </c>
      <c r="D19" s="62"/>
      <c r="E19" s="60"/>
      <c r="F19" s="59"/>
    </row>
    <row r="20" spans="3:11" ht="21" customHeight="1" thickBot="1" x14ac:dyDescent="0.4">
      <c r="C20" s="94" t="s">
        <v>106</v>
      </c>
      <c r="D20" s="94"/>
      <c r="E20" s="94"/>
      <c r="F20" s="94"/>
    </row>
    <row r="21" spans="3:11" ht="18.75" x14ac:dyDescent="0.3">
      <c r="C21" s="10" t="s">
        <v>1</v>
      </c>
      <c r="D21" s="10" t="s">
        <v>4</v>
      </c>
      <c r="E21" s="9" t="s">
        <v>0</v>
      </c>
      <c r="F21" s="11" t="s">
        <v>2</v>
      </c>
      <c r="H21" s="56" t="s">
        <v>89</v>
      </c>
    </row>
    <row r="22" spans="3:11" ht="18.75" x14ac:dyDescent="0.3">
      <c r="C22" s="1" t="s">
        <v>9</v>
      </c>
      <c r="D22" s="65">
        <v>65.5</v>
      </c>
      <c r="E22" s="6"/>
      <c r="F22" s="65">
        <f t="shared" ref="F22:F52" si="0">D22*E22</f>
        <v>0</v>
      </c>
      <c r="H22" s="56">
        <f>E22*5</f>
        <v>0</v>
      </c>
      <c r="I22" s="7"/>
    </row>
    <row r="23" spans="3:11" ht="18.75" x14ac:dyDescent="0.3">
      <c r="C23" s="1" t="s">
        <v>10</v>
      </c>
      <c r="D23" s="65">
        <v>39.799999999999997</v>
      </c>
      <c r="E23" s="6"/>
      <c r="F23" s="65">
        <f t="shared" si="0"/>
        <v>0</v>
      </c>
      <c r="H23" s="56">
        <f>E23*3</f>
        <v>0</v>
      </c>
      <c r="I23" s="7"/>
    </row>
    <row r="24" spans="3:11" ht="18.75" x14ac:dyDescent="0.3">
      <c r="C24" s="1" t="s">
        <v>11</v>
      </c>
      <c r="D24" s="65">
        <v>27</v>
      </c>
      <c r="E24" s="6"/>
      <c r="F24" s="65">
        <f t="shared" si="0"/>
        <v>0</v>
      </c>
      <c r="H24" s="56">
        <f>E24*2</f>
        <v>0</v>
      </c>
      <c r="I24" s="7"/>
    </row>
    <row r="25" spans="3:11" ht="18.75" x14ac:dyDescent="0.3">
      <c r="C25" s="1" t="s">
        <v>12</v>
      </c>
      <c r="D25" s="65">
        <v>13.7</v>
      </c>
      <c r="E25" s="6"/>
      <c r="F25" s="65">
        <f t="shared" si="0"/>
        <v>0</v>
      </c>
      <c r="H25" s="56">
        <f>E25</f>
        <v>0</v>
      </c>
      <c r="I25" s="7"/>
      <c r="K25" s="8"/>
    </row>
    <row r="26" spans="3:11" ht="18.75" x14ac:dyDescent="0.3">
      <c r="C26" s="1" t="s">
        <v>31</v>
      </c>
      <c r="D26" s="65">
        <v>7.2</v>
      </c>
      <c r="E26" s="6"/>
      <c r="F26" s="65">
        <f t="shared" si="0"/>
        <v>0</v>
      </c>
      <c r="H26" s="56">
        <f>E26*0.5</f>
        <v>0</v>
      </c>
    </row>
    <row r="27" spans="3:11" ht="18.75" x14ac:dyDescent="0.3">
      <c r="C27" s="1" t="s">
        <v>5</v>
      </c>
      <c r="D27" s="66">
        <v>8.4</v>
      </c>
      <c r="E27" s="6"/>
      <c r="F27" s="66">
        <f t="shared" si="0"/>
        <v>0</v>
      </c>
      <c r="H27" s="56">
        <f>E27*0.5</f>
        <v>0</v>
      </c>
    </row>
    <row r="28" spans="3:11" ht="18.75" x14ac:dyDescent="0.3">
      <c r="C28" s="1" t="s">
        <v>8</v>
      </c>
      <c r="D28" s="66">
        <v>4.2</v>
      </c>
      <c r="E28" s="6"/>
      <c r="F28" s="66">
        <f t="shared" si="0"/>
        <v>0</v>
      </c>
      <c r="H28" s="56">
        <f>E28*0.25</f>
        <v>0</v>
      </c>
    </row>
    <row r="29" spans="3:11" ht="18.75" x14ac:dyDescent="0.3">
      <c r="C29" s="1" t="s">
        <v>25</v>
      </c>
      <c r="D29" s="66">
        <v>4.2</v>
      </c>
      <c r="E29" s="6"/>
      <c r="F29" s="66">
        <f t="shared" si="0"/>
        <v>0</v>
      </c>
      <c r="H29" s="56">
        <f>E29*0.25</f>
        <v>0</v>
      </c>
    </row>
    <row r="30" spans="3:11" ht="18.75" x14ac:dyDescent="0.3">
      <c r="C30" s="1" t="s">
        <v>34</v>
      </c>
      <c r="D30" s="66">
        <v>2.4</v>
      </c>
      <c r="E30" s="6"/>
      <c r="F30" s="66">
        <f t="shared" si="0"/>
        <v>0</v>
      </c>
      <c r="H30" s="77">
        <f>E30*0.1</f>
        <v>0</v>
      </c>
    </row>
    <row r="31" spans="3:11" ht="18.75" x14ac:dyDescent="0.3">
      <c r="C31" s="12" t="s">
        <v>13</v>
      </c>
      <c r="D31" s="67">
        <v>9.1999999999999993</v>
      </c>
      <c r="E31" s="6"/>
      <c r="F31" s="67">
        <f t="shared" si="0"/>
        <v>0</v>
      </c>
      <c r="G31" s="78"/>
    </row>
    <row r="32" spans="3:11" ht="18.75" x14ac:dyDescent="0.3">
      <c r="C32" s="12" t="s">
        <v>20</v>
      </c>
      <c r="D32" s="67">
        <v>33</v>
      </c>
      <c r="E32" s="6"/>
      <c r="F32" s="67">
        <f t="shared" si="0"/>
        <v>0</v>
      </c>
      <c r="G32" s="78"/>
    </row>
    <row r="33" spans="3:7" ht="18.75" x14ac:dyDescent="0.3">
      <c r="C33" s="13" t="s">
        <v>14</v>
      </c>
      <c r="D33" s="68">
        <v>2.5</v>
      </c>
      <c r="E33" s="6"/>
      <c r="F33" s="68">
        <f t="shared" si="0"/>
        <v>0</v>
      </c>
      <c r="G33" s="78"/>
    </row>
    <row r="34" spans="3:7" ht="18.75" x14ac:dyDescent="0.3">
      <c r="C34" s="13" t="s">
        <v>15</v>
      </c>
      <c r="D34" s="68">
        <v>2.5</v>
      </c>
      <c r="E34" s="6"/>
      <c r="F34" s="68">
        <f t="shared" si="0"/>
        <v>0</v>
      </c>
      <c r="G34" s="78"/>
    </row>
    <row r="35" spans="3:7" ht="18.75" x14ac:dyDescent="0.3">
      <c r="C35" s="13" t="s">
        <v>91</v>
      </c>
      <c r="D35" s="69">
        <v>2.8</v>
      </c>
      <c r="E35" s="6"/>
      <c r="F35" s="69">
        <f t="shared" si="0"/>
        <v>0</v>
      </c>
      <c r="G35" s="78"/>
    </row>
    <row r="36" spans="3:7" ht="18.75" x14ac:dyDescent="0.3">
      <c r="C36" s="70" t="s">
        <v>92</v>
      </c>
      <c r="D36" s="71">
        <v>3.6</v>
      </c>
      <c r="E36" s="6"/>
      <c r="F36" s="71">
        <f t="shared" si="0"/>
        <v>0</v>
      </c>
      <c r="G36" s="78"/>
    </row>
    <row r="37" spans="3:7" ht="18.75" x14ac:dyDescent="0.3">
      <c r="C37" s="70" t="s">
        <v>93</v>
      </c>
      <c r="D37" s="71">
        <v>3.6</v>
      </c>
      <c r="E37" s="6"/>
      <c r="F37" s="71">
        <f t="shared" si="0"/>
        <v>0</v>
      </c>
      <c r="G37" s="78"/>
    </row>
    <row r="38" spans="3:7" ht="18.75" x14ac:dyDescent="0.3">
      <c r="C38" s="14" t="s">
        <v>26</v>
      </c>
      <c r="D38" s="72">
        <v>1.5</v>
      </c>
      <c r="E38" s="6"/>
      <c r="F38" s="72">
        <f t="shared" si="0"/>
        <v>0</v>
      </c>
      <c r="G38" s="78"/>
    </row>
    <row r="39" spans="3:7" ht="18.75" x14ac:dyDescent="0.3">
      <c r="C39" s="14" t="s">
        <v>27</v>
      </c>
      <c r="D39" s="72">
        <v>1.5</v>
      </c>
      <c r="E39" s="6"/>
      <c r="F39" s="72">
        <f t="shared" si="0"/>
        <v>0</v>
      </c>
      <c r="G39" s="78"/>
    </row>
    <row r="40" spans="3:7" ht="18.75" x14ac:dyDescent="0.3">
      <c r="C40" s="14" t="s">
        <v>28</v>
      </c>
      <c r="D40" s="72">
        <v>1.5</v>
      </c>
      <c r="E40" s="6"/>
      <c r="F40" s="72">
        <f t="shared" si="0"/>
        <v>0</v>
      </c>
      <c r="G40" s="78"/>
    </row>
    <row r="41" spans="3:7" ht="18.75" x14ac:dyDescent="0.3">
      <c r="C41" s="14" t="s">
        <v>29</v>
      </c>
      <c r="D41" s="72">
        <v>1.5</v>
      </c>
      <c r="E41" s="6"/>
      <c r="F41" s="72">
        <f t="shared" si="0"/>
        <v>0</v>
      </c>
      <c r="G41" s="78"/>
    </row>
    <row r="42" spans="3:7" ht="18.75" x14ac:dyDescent="0.3">
      <c r="C42" s="14" t="s">
        <v>32</v>
      </c>
      <c r="D42" s="72">
        <v>2.5</v>
      </c>
      <c r="E42" s="6"/>
      <c r="F42" s="72">
        <f t="shared" si="0"/>
        <v>0</v>
      </c>
      <c r="G42" s="78"/>
    </row>
    <row r="43" spans="3:7" ht="18.75" x14ac:dyDescent="0.3">
      <c r="C43" s="15" t="s">
        <v>30</v>
      </c>
      <c r="D43" s="73">
        <v>2.5</v>
      </c>
      <c r="E43" s="6"/>
      <c r="F43" s="73">
        <f t="shared" si="0"/>
        <v>0</v>
      </c>
      <c r="G43" s="78"/>
    </row>
    <row r="44" spans="3:7" ht="18.75" x14ac:dyDescent="0.3">
      <c r="C44" s="74" t="s">
        <v>94</v>
      </c>
      <c r="D44" s="75">
        <v>1</v>
      </c>
      <c r="E44" s="6"/>
      <c r="F44" s="75">
        <f t="shared" si="0"/>
        <v>0</v>
      </c>
      <c r="G44" s="78"/>
    </row>
    <row r="45" spans="3:7" ht="18.75" x14ac:dyDescent="0.3">
      <c r="C45" s="74" t="s">
        <v>95</v>
      </c>
      <c r="D45" s="75">
        <v>1</v>
      </c>
      <c r="E45" s="6"/>
      <c r="F45" s="75">
        <f t="shared" si="0"/>
        <v>0</v>
      </c>
      <c r="G45" s="78"/>
    </row>
    <row r="46" spans="3:7" ht="18.75" x14ac:dyDescent="0.3">
      <c r="C46" s="74" t="s">
        <v>96</v>
      </c>
      <c r="D46" s="75">
        <v>1</v>
      </c>
      <c r="E46" s="6"/>
      <c r="F46" s="75">
        <f t="shared" si="0"/>
        <v>0</v>
      </c>
      <c r="G46" s="78"/>
    </row>
    <row r="47" spans="3:7" ht="18.75" x14ac:dyDescent="0.3">
      <c r="C47" s="74" t="s">
        <v>97</v>
      </c>
      <c r="D47" s="75">
        <v>1</v>
      </c>
      <c r="E47" s="6"/>
      <c r="F47" s="75">
        <f t="shared" si="0"/>
        <v>0</v>
      </c>
      <c r="G47" s="78"/>
    </row>
    <row r="48" spans="3:7" ht="18.75" x14ac:dyDescent="0.3">
      <c r="C48" s="74" t="s">
        <v>98</v>
      </c>
      <c r="D48" s="75">
        <v>1</v>
      </c>
      <c r="E48" s="6"/>
      <c r="F48" s="75">
        <f t="shared" si="0"/>
        <v>0</v>
      </c>
      <c r="G48" s="78"/>
    </row>
    <row r="49" spans="1:7" ht="18.75" x14ac:dyDescent="0.3">
      <c r="C49" s="74" t="s">
        <v>99</v>
      </c>
      <c r="D49" s="75">
        <v>1</v>
      </c>
      <c r="E49" s="6"/>
      <c r="F49" s="75">
        <f t="shared" si="0"/>
        <v>0</v>
      </c>
      <c r="G49" s="78"/>
    </row>
    <row r="50" spans="1:7" ht="18.75" x14ac:dyDescent="0.3">
      <c r="C50" s="74" t="s">
        <v>100</v>
      </c>
      <c r="D50" s="75">
        <v>1</v>
      </c>
      <c r="E50" s="6"/>
      <c r="F50" s="75">
        <f t="shared" si="0"/>
        <v>0</v>
      </c>
    </row>
    <row r="51" spans="1:7" ht="18.75" x14ac:dyDescent="0.3">
      <c r="C51" s="74" t="s">
        <v>101</v>
      </c>
      <c r="D51" s="75">
        <v>1</v>
      </c>
      <c r="E51" s="6"/>
      <c r="F51" s="75">
        <f t="shared" si="0"/>
        <v>0</v>
      </c>
    </row>
    <row r="52" spans="1:7" ht="19.5" thickBot="1" x14ac:dyDescent="0.35">
      <c r="C52" s="76" t="s">
        <v>102</v>
      </c>
      <c r="D52" s="75">
        <v>1</v>
      </c>
      <c r="E52" s="6"/>
      <c r="F52" s="75">
        <f t="shared" si="0"/>
        <v>0</v>
      </c>
    </row>
    <row r="53" spans="1:7" ht="21" x14ac:dyDescent="0.3">
      <c r="C53" s="2"/>
      <c r="D53" s="79" t="s">
        <v>103</v>
      </c>
      <c r="E53" s="95">
        <f>SUM(F22:F52)</f>
        <v>0</v>
      </c>
      <c r="F53" s="95"/>
    </row>
    <row r="54" spans="1:7" ht="21" x14ac:dyDescent="0.3">
      <c r="C54" s="2"/>
      <c r="D54" s="79" t="s">
        <v>104</v>
      </c>
      <c r="E54" s="97">
        <f>SUM(H22:H30)</f>
        <v>0</v>
      </c>
      <c r="F54" s="97"/>
    </row>
    <row r="55" spans="1:7" ht="21" x14ac:dyDescent="0.3">
      <c r="C55" s="2"/>
      <c r="D55" s="80"/>
      <c r="E55" s="81"/>
      <c r="F55" s="81"/>
    </row>
    <row r="56" spans="1:7" ht="38.25" customHeight="1" x14ac:dyDescent="0.5">
      <c r="C56" s="86" t="s">
        <v>83</v>
      </c>
      <c r="D56" s="86"/>
      <c r="E56" s="86"/>
      <c r="F56" s="86"/>
    </row>
    <row r="57" spans="1:7" s="2" customFormat="1" ht="18.75" x14ac:dyDescent="0.3">
      <c r="C57" s="47" t="s">
        <v>79</v>
      </c>
      <c r="D57" s="48" t="s">
        <v>80</v>
      </c>
      <c r="E57" s="48" t="s">
        <v>81</v>
      </c>
      <c r="F57" s="48" t="s">
        <v>0</v>
      </c>
      <c r="G57" s="48" t="s">
        <v>82</v>
      </c>
    </row>
    <row r="58" spans="1:7" ht="74.25" customHeight="1" x14ac:dyDescent="0.25">
      <c r="A58" s="42"/>
      <c r="B58" s="43"/>
      <c r="C58" s="21" t="s">
        <v>40</v>
      </c>
      <c r="D58" s="22" t="s">
        <v>41</v>
      </c>
      <c r="E58" s="23">
        <v>6.5</v>
      </c>
      <c r="F58" s="24"/>
      <c r="G58" s="25">
        <f>F58*E58</f>
        <v>0</v>
      </c>
    </row>
    <row r="59" spans="1:7" ht="74.25" customHeight="1" x14ac:dyDescent="0.25">
      <c r="A59" s="42"/>
      <c r="B59" s="44"/>
      <c r="C59" s="26" t="s">
        <v>42</v>
      </c>
      <c r="D59" s="27" t="s">
        <v>41</v>
      </c>
      <c r="E59" s="28">
        <v>6.1</v>
      </c>
      <c r="F59" s="24"/>
      <c r="G59" s="29">
        <f t="shared" ref="G59:G70" si="1">F59*E59</f>
        <v>0</v>
      </c>
    </row>
    <row r="60" spans="1:7" ht="74.25" customHeight="1" x14ac:dyDescent="0.25">
      <c r="A60" s="42"/>
      <c r="B60" s="44"/>
      <c r="C60" s="26" t="s">
        <v>105</v>
      </c>
      <c r="D60" s="27" t="s">
        <v>41</v>
      </c>
      <c r="E60" s="28">
        <v>6.5</v>
      </c>
      <c r="F60" s="24"/>
      <c r="G60" s="29">
        <f>F60*E60</f>
        <v>0</v>
      </c>
    </row>
    <row r="61" spans="1:7" ht="74.25" customHeight="1" x14ac:dyDescent="0.25">
      <c r="A61" s="42"/>
      <c r="B61" s="44"/>
      <c r="C61" s="26" t="s">
        <v>43</v>
      </c>
      <c r="D61" s="27" t="s">
        <v>44</v>
      </c>
      <c r="E61" s="28">
        <v>6.9</v>
      </c>
      <c r="F61" s="24"/>
      <c r="G61" s="29">
        <f>F61*E61</f>
        <v>0</v>
      </c>
    </row>
    <row r="62" spans="1:7" ht="74.25" customHeight="1" x14ac:dyDescent="0.25">
      <c r="A62" s="42"/>
      <c r="B62" s="45"/>
      <c r="C62" s="30" t="s">
        <v>45</v>
      </c>
      <c r="D62" s="31" t="s">
        <v>41</v>
      </c>
      <c r="E62" s="32">
        <v>6.1</v>
      </c>
      <c r="F62" s="24"/>
      <c r="G62" s="33">
        <f t="shared" si="1"/>
        <v>0</v>
      </c>
    </row>
    <row r="63" spans="1:7" ht="74.25" customHeight="1" x14ac:dyDescent="0.25">
      <c r="A63" s="42"/>
      <c r="B63" s="43"/>
      <c r="C63" s="21" t="s">
        <v>46</v>
      </c>
      <c r="D63" s="22" t="s">
        <v>47</v>
      </c>
      <c r="E63" s="23">
        <v>7.5</v>
      </c>
      <c r="F63" s="24"/>
      <c r="G63" s="25">
        <f t="shared" si="1"/>
        <v>0</v>
      </c>
    </row>
    <row r="64" spans="1:7" ht="74.25" customHeight="1" x14ac:dyDescent="0.25">
      <c r="A64" s="42"/>
      <c r="B64" s="45"/>
      <c r="C64" s="30" t="s">
        <v>48</v>
      </c>
      <c r="D64" s="31" t="s">
        <v>49</v>
      </c>
      <c r="E64" s="32">
        <v>11.4</v>
      </c>
      <c r="F64" s="24"/>
      <c r="G64" s="33">
        <f t="shared" si="1"/>
        <v>0</v>
      </c>
    </row>
    <row r="65" spans="1:7" ht="74.25" customHeight="1" x14ac:dyDescent="0.25">
      <c r="A65" s="42"/>
      <c r="B65" s="43"/>
      <c r="C65" s="21" t="s">
        <v>50</v>
      </c>
      <c r="D65" s="22" t="s">
        <v>41</v>
      </c>
      <c r="E65" s="23">
        <v>5.3</v>
      </c>
      <c r="F65" s="24"/>
      <c r="G65" s="25">
        <f t="shared" si="1"/>
        <v>0</v>
      </c>
    </row>
    <row r="66" spans="1:7" ht="74.25" customHeight="1" x14ac:dyDescent="0.25">
      <c r="A66" s="42"/>
      <c r="B66" s="44"/>
      <c r="C66" s="26" t="s">
        <v>51</v>
      </c>
      <c r="D66" s="27" t="s">
        <v>41</v>
      </c>
      <c r="E66" s="28">
        <v>6.5</v>
      </c>
      <c r="F66" s="24"/>
      <c r="G66" s="29">
        <f t="shared" si="1"/>
        <v>0</v>
      </c>
    </row>
    <row r="67" spans="1:7" ht="74.25" customHeight="1" x14ac:dyDescent="0.25">
      <c r="A67" s="42"/>
      <c r="B67" s="45"/>
      <c r="C67" s="30" t="s">
        <v>52</v>
      </c>
      <c r="D67" s="31" t="s">
        <v>41</v>
      </c>
      <c r="E67" s="32">
        <v>6.5</v>
      </c>
      <c r="F67" s="24"/>
      <c r="G67" s="33">
        <f t="shared" si="1"/>
        <v>0</v>
      </c>
    </row>
    <row r="68" spans="1:7" ht="74.25" customHeight="1" x14ac:dyDescent="0.25">
      <c r="A68" s="42"/>
      <c r="B68" s="43"/>
      <c r="C68" s="21" t="s">
        <v>53</v>
      </c>
      <c r="D68" s="22" t="s">
        <v>41</v>
      </c>
      <c r="E68" s="23">
        <v>8.3000000000000007</v>
      </c>
      <c r="F68" s="24"/>
      <c r="G68" s="25">
        <f t="shared" si="1"/>
        <v>0</v>
      </c>
    </row>
    <row r="69" spans="1:7" ht="74.25" customHeight="1" x14ac:dyDescent="0.25">
      <c r="A69" s="42"/>
      <c r="B69" s="44"/>
      <c r="C69" s="26" t="s">
        <v>54</v>
      </c>
      <c r="D69" s="27" t="s">
        <v>41</v>
      </c>
      <c r="E69" s="28">
        <v>8.3000000000000007</v>
      </c>
      <c r="F69" s="24"/>
      <c r="G69" s="29">
        <f t="shared" si="1"/>
        <v>0</v>
      </c>
    </row>
    <row r="70" spans="1:7" ht="74.25" customHeight="1" x14ac:dyDescent="0.25">
      <c r="A70" s="42"/>
      <c r="B70" s="43"/>
      <c r="C70" s="21" t="s">
        <v>55</v>
      </c>
      <c r="D70" s="22" t="s">
        <v>47</v>
      </c>
      <c r="E70" s="23">
        <v>10.199999999999999</v>
      </c>
      <c r="F70" s="24"/>
      <c r="G70" s="25">
        <f t="shared" si="1"/>
        <v>0</v>
      </c>
    </row>
    <row r="71" spans="1:7" ht="74.25" customHeight="1" x14ac:dyDescent="0.25">
      <c r="A71" s="42"/>
      <c r="B71" s="43"/>
      <c r="C71" s="21" t="s">
        <v>56</v>
      </c>
      <c r="D71" s="22" t="s">
        <v>47</v>
      </c>
      <c r="E71" s="23">
        <v>9.6</v>
      </c>
      <c r="F71" s="24"/>
      <c r="G71" s="25">
        <f>F71*E71</f>
        <v>0</v>
      </c>
    </row>
    <row r="72" spans="1:7" ht="74.25" customHeight="1" x14ac:dyDescent="0.25">
      <c r="A72" s="42"/>
      <c r="B72" s="40"/>
      <c r="C72" s="34" t="s">
        <v>57</v>
      </c>
      <c r="D72" s="35" t="s">
        <v>44</v>
      </c>
      <c r="E72" s="36">
        <v>11.6</v>
      </c>
      <c r="F72" s="24"/>
      <c r="G72" s="37">
        <f>F72*E72</f>
        <v>0</v>
      </c>
    </row>
    <row r="73" spans="1:7" ht="74.25" customHeight="1" x14ac:dyDescent="0.25">
      <c r="A73" s="42"/>
      <c r="B73" s="38"/>
      <c r="C73" s="21" t="s">
        <v>58</v>
      </c>
      <c r="D73" s="22" t="s">
        <v>49</v>
      </c>
      <c r="E73" s="23">
        <v>13.3</v>
      </c>
      <c r="F73" s="24"/>
      <c r="G73" s="25">
        <f>F73*E73</f>
        <v>0</v>
      </c>
    </row>
    <row r="74" spans="1:7" ht="74.25" customHeight="1" x14ac:dyDescent="0.25">
      <c r="A74" s="42"/>
      <c r="B74" s="45"/>
      <c r="C74" s="30" t="s">
        <v>59</v>
      </c>
      <c r="D74" s="31" t="s">
        <v>49</v>
      </c>
      <c r="E74" s="32">
        <v>13.3</v>
      </c>
      <c r="F74" s="24"/>
      <c r="G74" s="33">
        <f>F74*E74</f>
        <v>0</v>
      </c>
    </row>
    <row r="75" spans="1:7" ht="74.25" customHeight="1" x14ac:dyDescent="0.25">
      <c r="A75" s="46"/>
      <c r="B75" s="38"/>
      <c r="C75" s="21" t="s">
        <v>60</v>
      </c>
      <c r="D75" s="22" t="s">
        <v>49</v>
      </c>
      <c r="E75" s="23">
        <v>7</v>
      </c>
      <c r="F75" s="24"/>
      <c r="G75" s="25">
        <f t="shared" ref="G75:G89" si="2">F75*E75</f>
        <v>0</v>
      </c>
    </row>
    <row r="76" spans="1:7" ht="74.25" customHeight="1" x14ac:dyDescent="0.25">
      <c r="A76" s="46"/>
      <c r="B76" s="39"/>
      <c r="C76" s="26" t="s">
        <v>61</v>
      </c>
      <c r="D76" s="27" t="s">
        <v>49</v>
      </c>
      <c r="E76" s="28">
        <v>7</v>
      </c>
      <c r="F76" s="24"/>
      <c r="G76" s="29">
        <f t="shared" si="2"/>
        <v>0</v>
      </c>
    </row>
    <row r="77" spans="1:7" ht="74.25" customHeight="1" x14ac:dyDescent="0.25">
      <c r="A77" s="46"/>
      <c r="B77" s="39"/>
      <c r="C77" s="26" t="s">
        <v>62</v>
      </c>
      <c r="D77" s="27" t="s">
        <v>47</v>
      </c>
      <c r="E77" s="28">
        <v>11.6</v>
      </c>
      <c r="F77" s="24"/>
      <c r="G77" s="29">
        <f t="shared" si="2"/>
        <v>0</v>
      </c>
    </row>
    <row r="78" spans="1:7" ht="74.25" customHeight="1" x14ac:dyDescent="0.25">
      <c r="A78" s="46"/>
      <c r="B78" s="40"/>
      <c r="C78" s="34" t="s">
        <v>63</v>
      </c>
      <c r="D78" s="35" t="s">
        <v>41</v>
      </c>
      <c r="E78" s="36">
        <v>7.3</v>
      </c>
      <c r="F78" s="24"/>
      <c r="G78" s="37">
        <f t="shared" si="2"/>
        <v>0</v>
      </c>
    </row>
    <row r="79" spans="1:7" ht="74.25" customHeight="1" x14ac:dyDescent="0.25">
      <c r="A79" s="46"/>
      <c r="B79" s="39"/>
      <c r="C79" s="26" t="s">
        <v>64</v>
      </c>
      <c r="D79" s="27" t="s">
        <v>41</v>
      </c>
      <c r="E79" s="28">
        <v>7</v>
      </c>
      <c r="F79" s="24"/>
      <c r="G79" s="29">
        <f t="shared" si="2"/>
        <v>0</v>
      </c>
    </row>
    <row r="80" spans="1:7" ht="74.25" customHeight="1" x14ac:dyDescent="0.25">
      <c r="A80" s="46"/>
      <c r="B80" s="39"/>
      <c r="C80" s="26" t="s">
        <v>65</v>
      </c>
      <c r="D80" s="27" t="s">
        <v>49</v>
      </c>
      <c r="E80" s="28">
        <v>4.7</v>
      </c>
      <c r="F80" s="24"/>
      <c r="G80" s="29">
        <f t="shared" si="2"/>
        <v>0</v>
      </c>
    </row>
    <row r="81" spans="1:7" ht="74.25" customHeight="1" x14ac:dyDescent="0.25">
      <c r="A81" s="46"/>
      <c r="B81" s="38"/>
      <c r="C81" s="21" t="s">
        <v>66</v>
      </c>
      <c r="D81" s="22" t="s">
        <v>67</v>
      </c>
      <c r="E81" s="23">
        <v>8.6</v>
      </c>
      <c r="F81" s="24"/>
      <c r="G81" s="25">
        <f t="shared" si="2"/>
        <v>0</v>
      </c>
    </row>
    <row r="82" spans="1:7" ht="74.25" customHeight="1" x14ac:dyDescent="0.25">
      <c r="A82" s="46"/>
      <c r="B82" s="39"/>
      <c r="C82" s="26" t="s">
        <v>68</v>
      </c>
      <c r="D82" s="27" t="s">
        <v>67</v>
      </c>
      <c r="E82" s="28">
        <v>8.6</v>
      </c>
      <c r="F82" s="24"/>
      <c r="G82" s="29">
        <f t="shared" si="2"/>
        <v>0</v>
      </c>
    </row>
    <row r="83" spans="1:7" ht="74.25" customHeight="1" x14ac:dyDescent="0.25">
      <c r="A83" s="46"/>
      <c r="B83" s="41"/>
      <c r="C83" s="30" t="s">
        <v>69</v>
      </c>
      <c r="D83" s="31" t="s">
        <v>67</v>
      </c>
      <c r="E83" s="32">
        <v>8.6</v>
      </c>
      <c r="F83" s="24"/>
      <c r="G83" s="33">
        <f t="shared" si="2"/>
        <v>0</v>
      </c>
    </row>
    <row r="84" spans="1:7" ht="74.25" customHeight="1" x14ac:dyDescent="0.25">
      <c r="A84" s="46"/>
      <c r="B84" s="39"/>
      <c r="C84" s="26" t="s">
        <v>70</v>
      </c>
      <c r="D84" s="27" t="s">
        <v>47</v>
      </c>
      <c r="E84" s="28">
        <v>9.6</v>
      </c>
      <c r="F84" s="24"/>
      <c r="G84" s="29">
        <f t="shared" si="2"/>
        <v>0</v>
      </c>
    </row>
    <row r="85" spans="1:7" ht="74.25" customHeight="1" x14ac:dyDescent="0.25">
      <c r="A85" s="46"/>
      <c r="B85" s="38"/>
      <c r="C85" s="21" t="s">
        <v>71</v>
      </c>
      <c r="D85" s="22" t="s">
        <v>72</v>
      </c>
      <c r="E85" s="23">
        <v>18.8</v>
      </c>
      <c r="F85" s="24"/>
      <c r="G85" s="25">
        <f t="shared" si="2"/>
        <v>0</v>
      </c>
    </row>
    <row r="86" spans="1:7" ht="74.25" customHeight="1" x14ac:dyDescent="0.25">
      <c r="A86" s="46"/>
      <c r="B86" s="39"/>
      <c r="C86" s="26" t="s">
        <v>73</v>
      </c>
      <c r="D86" s="27" t="s">
        <v>74</v>
      </c>
      <c r="E86" s="28">
        <v>17.399999999999999</v>
      </c>
      <c r="F86" s="24"/>
      <c r="G86" s="29">
        <f t="shared" si="2"/>
        <v>0</v>
      </c>
    </row>
    <row r="87" spans="1:7" ht="74.25" customHeight="1" x14ac:dyDescent="0.25">
      <c r="A87" s="46"/>
      <c r="B87" s="39"/>
      <c r="C87" s="26" t="s">
        <v>75</v>
      </c>
      <c r="D87" s="27" t="s">
        <v>74</v>
      </c>
      <c r="E87" s="28">
        <v>17.399999999999999</v>
      </c>
      <c r="F87" s="24"/>
      <c r="G87" s="29">
        <f t="shared" si="2"/>
        <v>0</v>
      </c>
    </row>
    <row r="88" spans="1:7" ht="74.25" customHeight="1" x14ac:dyDescent="0.25">
      <c r="A88" s="46"/>
      <c r="B88" s="41"/>
      <c r="C88" s="30" t="s">
        <v>76</v>
      </c>
      <c r="D88" s="31" t="s">
        <v>74</v>
      </c>
      <c r="E88" s="32">
        <v>15.9</v>
      </c>
      <c r="F88" s="24"/>
      <c r="G88" s="33">
        <f t="shared" si="2"/>
        <v>0</v>
      </c>
    </row>
    <row r="89" spans="1:7" ht="74.25" customHeight="1" x14ac:dyDescent="0.25">
      <c r="A89" s="46"/>
      <c r="B89" s="41"/>
      <c r="C89" s="30" t="s">
        <v>77</v>
      </c>
      <c r="D89" s="31" t="s">
        <v>41</v>
      </c>
      <c r="E89" s="32">
        <v>7.8</v>
      </c>
      <c r="F89" s="24"/>
      <c r="G89" s="33">
        <f t="shared" si="2"/>
        <v>0</v>
      </c>
    </row>
    <row r="90" spans="1:7" ht="74.25" customHeight="1" x14ac:dyDescent="0.25">
      <c r="A90" s="46"/>
      <c r="B90" s="40"/>
      <c r="C90" s="34" t="s">
        <v>78</v>
      </c>
      <c r="D90" s="35" t="s">
        <v>41</v>
      </c>
      <c r="E90" s="36">
        <v>7</v>
      </c>
      <c r="F90" s="24"/>
      <c r="G90" s="37">
        <f>F90*E90</f>
        <v>0</v>
      </c>
    </row>
    <row r="91" spans="1:7" ht="25.5" customHeight="1" x14ac:dyDescent="0.25"/>
    <row r="92" spans="1:7" ht="45.75" customHeight="1" x14ac:dyDescent="0.25">
      <c r="B92" s="87" t="s">
        <v>85</v>
      </c>
      <c r="C92" s="88"/>
      <c r="D92" s="88"/>
      <c r="E92" s="88"/>
      <c r="F92" s="84">
        <f>SUM(F58:F90)</f>
        <v>0</v>
      </c>
    </row>
    <row r="93" spans="1:7" ht="39.75" customHeight="1" x14ac:dyDescent="0.25">
      <c r="B93" s="89" t="s">
        <v>84</v>
      </c>
      <c r="C93" s="90"/>
      <c r="D93" s="90"/>
      <c r="E93" s="90"/>
      <c r="F93" s="85">
        <f>SUM(G58:G90)</f>
        <v>0</v>
      </c>
    </row>
    <row r="94" spans="1:7" ht="74.25" customHeight="1" x14ac:dyDescent="0.25"/>
    <row r="95" spans="1:7" ht="74.25" customHeight="1" x14ac:dyDescent="0.25"/>
    <row r="96" spans="1:7" ht="74.25" customHeight="1" x14ac:dyDescent="0.25"/>
    <row r="97" ht="74.25" customHeight="1" x14ac:dyDescent="0.25"/>
    <row r="98" ht="74.25" customHeight="1" x14ac:dyDescent="0.25"/>
    <row r="99" ht="74.25" customHeight="1" x14ac:dyDescent="0.25"/>
    <row r="100" ht="74.25" customHeight="1" x14ac:dyDescent="0.25"/>
    <row r="101" ht="74.25" customHeight="1" x14ac:dyDescent="0.25"/>
    <row r="102" ht="74.25" customHeight="1" x14ac:dyDescent="0.25"/>
    <row r="103" ht="74.25" customHeight="1" x14ac:dyDescent="0.25"/>
    <row r="104" ht="74.25" customHeight="1" x14ac:dyDescent="0.25"/>
    <row r="105" ht="74.25" customHeight="1" x14ac:dyDescent="0.25"/>
    <row r="106" ht="74.25" customHeight="1" x14ac:dyDescent="0.25"/>
    <row r="107" ht="74.25" customHeight="1" x14ac:dyDescent="0.25"/>
  </sheetData>
  <sheetProtection algorithmName="SHA-512" hashValue="49WZ1sWk+NVfc8Xou2woWb7opv95Wk2Zo9lwK3h8+FnImgqTuMgtVxOZTB8439QxjmNQHlpEyBCY04jkOHgtAQ==" saltValue="XLt2jnBMwN7GXBvjHxju4g==" spinCount="100000" sheet="1" objects="1" scenarios="1" selectLockedCells="1"/>
  <mergeCells count="15">
    <mergeCell ref="C56:F56"/>
    <mergeCell ref="B92:E92"/>
    <mergeCell ref="B93:E93"/>
    <mergeCell ref="C9:H9"/>
    <mergeCell ref="C2:H2"/>
    <mergeCell ref="C3:H3"/>
    <mergeCell ref="C8:H8"/>
    <mergeCell ref="C4:H4"/>
    <mergeCell ref="C5:H5"/>
    <mergeCell ref="C6:H6"/>
    <mergeCell ref="C7:H7"/>
    <mergeCell ref="C20:F20"/>
    <mergeCell ref="E53:F53"/>
    <mergeCell ref="C15:E15"/>
    <mergeCell ref="E54:F54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scale="77" orientation="landscape" horizontalDpi="4294967294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2752725</xdr:colOff>
                    <xdr:row>16</xdr:row>
                    <xdr:rowOff>276225</xdr:rowOff>
                  </from>
                  <to>
                    <xdr:col>2</xdr:col>
                    <xdr:colOff>3057525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2743200</xdr:colOff>
                    <xdr:row>16</xdr:row>
                    <xdr:rowOff>38100</xdr:rowOff>
                  </from>
                  <to>
                    <xdr:col>2</xdr:col>
                    <xdr:colOff>3048000</xdr:colOff>
                    <xdr:row>16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COMMANDE</vt:lpstr>
      <vt:lpstr>COMMANDE!Zone_d_impression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servat</dc:creator>
  <cp:lastModifiedBy>Emmanuelle MAZENC</cp:lastModifiedBy>
  <cp:lastPrinted>2021-07-21T08:52:52Z</cp:lastPrinted>
  <dcterms:created xsi:type="dcterms:W3CDTF">2014-09-05T15:49:33Z</dcterms:created>
  <dcterms:modified xsi:type="dcterms:W3CDTF">2025-04-08T07:58:24Z</dcterms:modified>
</cp:coreProperties>
</file>